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Research and Business Analytics Divison\projects\Stat Digest\Sections\Demographics\"/>
    </mc:Choice>
  </mc:AlternateContent>
  <bookViews>
    <workbookView xWindow="0" yWindow="60" windowWidth="12396" windowHeight="8508"/>
  </bookViews>
  <sheets>
    <sheet name="MSA age&amp;sex" sheetId="1" r:id="rId1"/>
  </sheets>
  <externalReferences>
    <externalReference r:id="rId2"/>
  </externalReferences>
  <definedNames>
    <definedName name="_xlnm.Print_Area" localSheetId="0">'MSA age&amp;sex'!$A$1:$G$44</definedName>
    <definedName name="_xlnm.Print_Titles" localSheetId="0">'MSA age&amp;sex'!$2:$7</definedName>
    <definedName name="TABLE" localSheetId="0">'MSA age&amp;sex'!$B$7:$F$82</definedName>
  </definedNames>
  <calcPr calcId="162913"/>
</workbook>
</file>

<file path=xl/calcChain.xml><?xml version="1.0" encoding="utf-8"?>
<calcChain xmlns="http://schemas.openxmlformats.org/spreadsheetml/2006/main">
  <c r="L8" i="1" l="1"/>
  <c r="L25" i="1" l="1"/>
  <c r="B26" i="1" l="1"/>
  <c r="F26" i="1" l="1"/>
  <c r="D26" i="1"/>
  <c r="E26" i="1" s="1"/>
  <c r="C23" i="1"/>
  <c r="E8" i="1" l="1"/>
  <c r="G26" i="1" l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L23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C25" i="1"/>
  <c r="C24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L24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</calcChain>
</file>

<file path=xl/sharedStrings.xml><?xml version="1.0" encoding="utf-8"?>
<sst xmlns="http://schemas.openxmlformats.org/spreadsheetml/2006/main" count="53" uniqueCount="48">
  <si>
    <t>Trend:</t>
  </si>
  <si>
    <t>Source:</t>
  </si>
  <si>
    <t>Demographics</t>
  </si>
  <si>
    <t>Population:</t>
  </si>
  <si>
    <t>Age Group</t>
  </si>
  <si>
    <t>Total Population</t>
  </si>
  <si>
    <t>Percent of Population</t>
  </si>
  <si>
    <t>Female</t>
  </si>
  <si>
    <t>Male</t>
  </si>
  <si>
    <t>0 to 4</t>
  </si>
  <si>
    <t>Total</t>
  </si>
  <si>
    <t>85+</t>
  </si>
  <si>
    <t>80-84</t>
  </si>
  <si>
    <t>75-79</t>
  </si>
  <si>
    <t>70-74</t>
  </si>
  <si>
    <t>65-69</t>
  </si>
  <si>
    <t>60-64</t>
  </si>
  <si>
    <t>55-59</t>
  </si>
  <si>
    <t>50-54</t>
  </si>
  <si>
    <t>45-49</t>
  </si>
  <si>
    <t>40-44</t>
  </si>
  <si>
    <t>35-39</t>
  </si>
  <si>
    <t>30-34</t>
  </si>
  <si>
    <t>25-29</t>
  </si>
  <si>
    <t>20-24</t>
  </si>
  <si>
    <t>15-19</t>
  </si>
  <si>
    <t>10-14</t>
  </si>
  <si>
    <t>5-9</t>
  </si>
  <si>
    <t>0-4</t>
  </si>
  <si>
    <t>5 to 9</t>
  </si>
  <si>
    <t>10 to 14</t>
  </si>
  <si>
    <t>15 to 19</t>
  </si>
  <si>
    <t>20 to 24</t>
  </si>
  <si>
    <t>25 to 29</t>
  </si>
  <si>
    <t>30 to 34</t>
  </si>
  <si>
    <t>35 to 39</t>
  </si>
  <si>
    <t>40 to 44</t>
  </si>
  <si>
    <t>45 to 49</t>
  </si>
  <si>
    <t>50 to 54</t>
  </si>
  <si>
    <t>55 to 59</t>
  </si>
  <si>
    <t>60 to 64</t>
  </si>
  <si>
    <t>65 to 69</t>
  </si>
  <si>
    <t>70 to 74</t>
  </si>
  <si>
    <t>75 to 79</t>
  </si>
  <si>
    <t>80 to 84</t>
  </si>
  <si>
    <t>Tallahassee MSA by Age and Sex</t>
  </si>
  <si>
    <t>University of Florida, Bureau of Economic &amp; Business Research, "Florida Population Studies, Bulletin 205", July 2026</t>
  </si>
  <si>
    <t xml:space="preserve">Among the four counties of the Tallahassee MSA, the population of prime working age (25 to 64) accounts for 46% of the population; minors and college-age (24 and younger), 36%; and those 65 and older, 18%.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</si>
</sst>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5">
    <font>
      <sz val="10"/>
      <name val="Arial"/>
    </font>
    <font>
      <sz val="10"/>
      <name val="Arial"/>
      <family val="2"/>
    </font>
    <font>
      <sz val="10"/>
      <name val="Geneva"/>
    </font>
    <font>
      <b/>
      <sz val="16"/>
      <name val="Arial"/>
      <family val="2"/>
    </font>
    <font>
      <sz val="16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9"/>
      <name val="Verdana"/>
      <family val="2"/>
    </font>
    <font>
      <i/>
      <sz val="8"/>
      <name val="Verdana"/>
      <family val="2"/>
    </font>
    <font>
      <b/>
      <sz val="9"/>
      <name val="Verdana"/>
      <family val="2"/>
    </font>
    <font>
      <sz val="8"/>
      <name val="Verdana"/>
      <family val="2"/>
    </font>
    <font>
      <b/>
      <i/>
      <sz val="14"/>
      <name val="Arial"/>
      <family val="2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1" fillId="0" borderId="0"/>
  </cellStyleXfs>
  <cellXfs count="58">
    <xf numFmtId="0" fontId="0" fillId="0" borderId="0" xfId="0"/>
    <xf numFmtId="0" fontId="5" fillId="0" borderId="0" xfId="0" applyFont="1" applyFill="1" applyBorder="1" applyAlignment="1"/>
    <xf numFmtId="0" fontId="4" fillId="0" borderId="0" xfId="0" applyFont="1" applyFill="1" applyBorder="1" applyAlignment="1"/>
    <xf numFmtId="0" fontId="7" fillId="0" borderId="0" xfId="0" applyFont="1" applyFill="1" applyBorder="1" applyAlignment="1"/>
    <xf numFmtId="164" fontId="5" fillId="0" borderId="0" xfId="2" applyNumberFormat="1" applyFont="1" applyFill="1" applyBorder="1" applyAlignment="1"/>
    <xf numFmtId="0" fontId="5" fillId="0" borderId="0" xfId="0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5" fillId="0" borderId="0" xfId="2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0" fontId="5" fillId="0" borderId="0" xfId="1" applyFont="1" applyFill="1"/>
    <xf numFmtId="164" fontId="5" fillId="0" borderId="0" xfId="1" applyNumberFormat="1" applyFont="1" applyFill="1"/>
    <xf numFmtId="0" fontId="5" fillId="0" borderId="0" xfId="1" applyFont="1" applyFill="1" applyAlignment="1">
      <alignment horizontal="center"/>
    </xf>
    <xf numFmtId="3" fontId="5" fillId="0" borderId="0" xfId="1" applyNumberFormat="1" applyFont="1" applyFill="1"/>
    <xf numFmtId="0" fontId="8" fillId="0" borderId="0" xfId="0" applyFont="1" applyFill="1" applyAlignment="1"/>
    <xf numFmtId="3" fontId="5" fillId="0" borderId="0" xfId="0" applyNumberFormat="1" applyFont="1" applyFill="1" applyBorder="1" applyAlignment="1"/>
    <xf numFmtId="0" fontId="5" fillId="0" borderId="0" xfId="0" applyFont="1" applyFill="1" applyBorder="1" applyAlignment="1">
      <alignment wrapText="1"/>
    </xf>
    <xf numFmtId="0" fontId="8" fillId="0" borderId="0" xfId="0" applyFont="1" applyFill="1"/>
    <xf numFmtId="164" fontId="3" fillId="0" borderId="0" xfId="2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9" fillId="0" borderId="0" xfId="3" applyFont="1" applyFill="1" applyBorder="1" applyAlignment="1">
      <alignment horizontal="center"/>
    </xf>
    <xf numFmtId="3" fontId="9" fillId="0" borderId="0" xfId="3" applyNumberFormat="1" applyFont="1" applyBorder="1" applyAlignment="1">
      <alignment horizontal="center"/>
    </xf>
    <xf numFmtId="0" fontId="10" fillId="0" borderId="0" xfId="0" applyFont="1" applyFill="1" applyBorder="1" applyAlignment="1">
      <alignment horizontal="right" vertical="top"/>
    </xf>
    <xf numFmtId="0" fontId="13" fillId="0" borderId="0" xfId="0" applyFont="1"/>
    <xf numFmtId="0" fontId="6" fillId="0" borderId="0" xfId="0" applyFont="1" applyAlignment="1">
      <alignment horizontal="left"/>
    </xf>
    <xf numFmtId="0" fontId="12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/>
    </xf>
    <xf numFmtId="3" fontId="9" fillId="0" borderId="0" xfId="0" applyNumberFormat="1" applyFont="1" applyAlignment="1">
      <alignment horizontal="right"/>
    </xf>
    <xf numFmtId="3" fontId="9" fillId="0" borderId="0" xfId="3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" fillId="0" borderId="0" xfId="0" applyFont="1"/>
    <xf numFmtId="49" fontId="1" fillId="0" borderId="0" xfId="0" applyNumberFormat="1" applyFont="1"/>
    <xf numFmtId="0" fontId="12" fillId="0" borderId="0" xfId="0" applyFont="1" applyFill="1" applyBorder="1" applyAlignment="1">
      <alignment horizontal="right" vertical="top"/>
    </xf>
    <xf numFmtId="0" fontId="9" fillId="0" borderId="0" xfId="0" applyFont="1" applyFill="1" applyBorder="1" applyAlignment="1">
      <alignment horizontal="right"/>
    </xf>
    <xf numFmtId="164" fontId="9" fillId="0" borderId="0" xfId="0" applyNumberFormat="1" applyFont="1" applyAlignment="1">
      <alignment horizontal="right"/>
    </xf>
    <xf numFmtId="0" fontId="11" fillId="0" borderId="4" xfId="0" applyFont="1" applyFill="1" applyBorder="1" applyAlignment="1">
      <alignment horizontal="right"/>
    </xf>
    <xf numFmtId="3" fontId="11" fillId="0" borderId="4" xfId="0" applyNumberFormat="1" applyFont="1" applyBorder="1" applyAlignment="1">
      <alignment horizontal="right"/>
    </xf>
    <xf numFmtId="164" fontId="11" fillId="0" borderId="4" xfId="0" applyNumberFormat="1" applyFont="1" applyBorder="1" applyAlignment="1">
      <alignment horizontal="right"/>
    </xf>
    <xf numFmtId="0" fontId="10" fillId="0" borderId="0" xfId="3" applyFont="1" applyBorder="1" applyAlignment="1">
      <alignment horizontal="left" vertical="top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wrapText="1"/>
    </xf>
    <xf numFmtId="164" fontId="9" fillId="0" borderId="0" xfId="0" applyNumberFormat="1" applyFont="1" applyFill="1" applyBorder="1" applyAlignment="1"/>
    <xf numFmtId="3" fontId="14" fillId="0" borderId="0" xfId="0" applyNumberFormat="1" applyFont="1" applyFill="1" applyBorder="1"/>
    <xf numFmtId="3" fontId="9" fillId="0" borderId="0" xfId="0" applyNumberFormat="1" applyFont="1" applyFill="1" applyBorder="1" applyAlignment="1"/>
    <xf numFmtId="0" fontId="9" fillId="0" borderId="0" xfId="0" applyFont="1"/>
    <xf numFmtId="3" fontId="9" fillId="0" borderId="0" xfId="0" applyNumberFormat="1" applyFont="1"/>
    <xf numFmtId="49" fontId="9" fillId="0" borderId="0" xfId="0" applyNumberFormat="1" applyFont="1"/>
    <xf numFmtId="0" fontId="9" fillId="0" borderId="0" xfId="0" applyFont="1" applyAlignment="1">
      <alignment horizontal="center" vertical="center"/>
    </xf>
    <xf numFmtId="0" fontId="10" fillId="0" borderId="0" xfId="3" applyFont="1" applyBorder="1" applyAlignment="1">
      <alignment horizontal="left" vertical="top"/>
    </xf>
    <xf numFmtId="3" fontId="9" fillId="0" borderId="0" xfId="0" applyNumberFormat="1" applyFont="1" applyFill="1"/>
    <xf numFmtId="0" fontId="9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/>
    </xf>
    <xf numFmtId="0" fontId="10" fillId="0" borderId="0" xfId="3" applyFont="1" applyBorder="1" applyAlignment="1">
      <alignment horizontal="left" vertical="top" wrapText="1"/>
    </xf>
    <xf numFmtId="9" fontId="0" fillId="0" borderId="0" xfId="0" applyNumberFormat="1"/>
    <xf numFmtId="9" fontId="5" fillId="0" borderId="0" xfId="0" applyNumberFormat="1" applyFont="1" applyFill="1" applyBorder="1" applyAlignment="1"/>
  </cellXfs>
  <cellStyles count="4">
    <cellStyle name="Normal" xfId="0" builtinId="0"/>
    <cellStyle name="Normal 2" xfId="3"/>
    <cellStyle name="Normal_Pub School Enroll" xfId="1"/>
    <cellStyle name="Percent" xfId="2" builtinId="5"/>
  </cellStyles>
  <dxfs count="0"/>
  <tableStyles count="0" defaultTableStyle="TableStyleMedium9" defaultPivotStyle="PivotStyleLight16"/>
  <colors>
    <mruColors>
      <color rgb="FF1FAAAC"/>
      <color rgb="FFFCBD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>
                <a:latin typeface="+mn-lt"/>
              </a:rPr>
              <a:t>Tallahassee MSA </a:t>
            </a:r>
            <a:r>
              <a:rPr lang="en-US" baseline="0">
                <a:latin typeface="+mn-lt"/>
              </a:rPr>
              <a:t> Population Pyramid, 2025</a:t>
            </a:r>
          </a:p>
        </c:rich>
      </c:tx>
      <c:layout>
        <c:manualLayout>
          <c:xMode val="edge"/>
          <c:yMode val="edge"/>
          <c:x val="0.31540577055967178"/>
          <c:y val="1.89587150420600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68840155311165"/>
          <c:y val="8.3799273694140183E-2"/>
          <c:w val="0.83689383868338774"/>
          <c:h val="0.7637448749820372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'MSA age&amp;sex'!$K$7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rgbClr val="FCBD41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baseline="0"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'MSA age&amp;sex'!$J$8:$J$25</c:f>
              <c:strCache>
                <c:ptCount val="18"/>
                <c:pt idx="0">
                  <c:v>85+</c:v>
                </c:pt>
                <c:pt idx="1">
                  <c:v>80-84</c:v>
                </c:pt>
                <c:pt idx="2">
                  <c:v>75-79</c:v>
                </c:pt>
                <c:pt idx="3">
                  <c:v>70-74</c:v>
                </c:pt>
                <c:pt idx="4">
                  <c:v>65-69</c:v>
                </c:pt>
                <c:pt idx="5">
                  <c:v>60-64</c:v>
                </c:pt>
                <c:pt idx="6">
                  <c:v>55-59</c:v>
                </c:pt>
                <c:pt idx="7">
                  <c:v>50-54</c:v>
                </c:pt>
                <c:pt idx="8">
                  <c:v>45-49</c:v>
                </c:pt>
                <c:pt idx="9">
                  <c:v>40-44</c:v>
                </c:pt>
                <c:pt idx="10">
                  <c:v>35-39</c:v>
                </c:pt>
                <c:pt idx="11">
                  <c:v>30-34</c:v>
                </c:pt>
                <c:pt idx="12">
                  <c:v>25-29</c:v>
                </c:pt>
                <c:pt idx="13">
                  <c:v>20-24</c:v>
                </c:pt>
                <c:pt idx="14">
                  <c:v>15-19</c:v>
                </c:pt>
                <c:pt idx="15">
                  <c:v>10-14</c:v>
                </c:pt>
                <c:pt idx="16">
                  <c:v>5-9</c:v>
                </c:pt>
                <c:pt idx="17">
                  <c:v>0-4</c:v>
                </c:pt>
              </c:strCache>
            </c:strRef>
          </c:cat>
          <c:val>
            <c:numRef>
              <c:f>'MSA age&amp;sex'!$K$8:$K$25</c:f>
              <c:numCache>
                <c:formatCode>#,##0</c:formatCode>
                <c:ptCount val="18"/>
                <c:pt idx="0">
                  <c:v>4276</c:v>
                </c:pt>
                <c:pt idx="1">
                  <c:v>4902</c:v>
                </c:pt>
                <c:pt idx="2">
                  <c:v>8255</c:v>
                </c:pt>
                <c:pt idx="3">
                  <c:v>10964</c:v>
                </c:pt>
                <c:pt idx="4">
                  <c:v>12575</c:v>
                </c:pt>
                <c:pt idx="5">
                  <c:v>12325</c:v>
                </c:pt>
                <c:pt idx="6">
                  <c:v>11125</c:v>
                </c:pt>
                <c:pt idx="7">
                  <c:v>11087</c:v>
                </c:pt>
                <c:pt idx="8">
                  <c:v>10086</c:v>
                </c:pt>
                <c:pt idx="9">
                  <c:v>11155</c:v>
                </c:pt>
                <c:pt idx="10">
                  <c:v>12453</c:v>
                </c:pt>
                <c:pt idx="11">
                  <c:v>12561</c:v>
                </c:pt>
                <c:pt idx="12">
                  <c:v>12546</c:v>
                </c:pt>
                <c:pt idx="13">
                  <c:v>11376</c:v>
                </c:pt>
                <c:pt idx="14">
                  <c:v>22401</c:v>
                </c:pt>
                <c:pt idx="15" formatCode="General">
                  <c:v>21185</c:v>
                </c:pt>
                <c:pt idx="16">
                  <c:v>10894</c:v>
                </c:pt>
                <c:pt idx="17">
                  <c:v>10503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F1-4B1A-B3A5-06B0F4C4F1FB}"/>
            </c:ext>
          </c:extLst>
        </c:ser>
        <c:ser>
          <c:idx val="1"/>
          <c:order val="1"/>
          <c:tx>
            <c:strRef>
              <c:f>'MSA age&amp;sex'!$L$7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rgbClr val="1FAAA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CCCDD66E-AFDD-4093-89DC-1207750592FF}" type="CELLREF">
                      <a:rPr lang="en-US"/>
                      <a:pPr/>
                      <a:t>[CELLREF]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{CCCDD66E-AFDD-4093-89DC-1207750592FF}</c15:txfldGUID>
                      <c15:f>'MSA age&amp;sex'!$M$8</c15:f>
                      <c15:dlblFieldTableCache>
                        <c:ptCount val="1"/>
                        <c:pt idx="0">
                          <c:v>2,421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EBF1-4B1A-B3A5-06B0F4C4F1FB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E019DA7C-1382-4A52-8155-FDD59C1417AF}" type="CELLREF">
                      <a:rPr lang="en-US"/>
                      <a:pPr/>
                      <a:t>[CELLREF]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{E019DA7C-1382-4A52-8155-FDD59C1417AF}</c15:txfldGUID>
                      <c15:f>'MSA age&amp;sex'!$M$9</c15:f>
                      <c15:dlblFieldTableCache>
                        <c:ptCount val="1"/>
                        <c:pt idx="0">
                          <c:v>3,621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EBF1-4B1A-B3A5-06B0F4C4F1FB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6969C149-07B1-422E-B62F-19D3340E753A}" type="CELLREF">
                      <a:rPr lang="en-US"/>
                      <a:pPr/>
                      <a:t>[CELLREF]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{6969C149-07B1-422E-B62F-19D3340E753A}</c15:txfldGUID>
                      <c15:f>'MSA age&amp;sex'!$M$10</c15:f>
                      <c15:dlblFieldTableCache>
                        <c:ptCount val="1"/>
                        <c:pt idx="0">
                          <c:v>6,907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EBF1-4B1A-B3A5-06B0F4C4F1FB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57C4084C-2C1E-4541-BE3C-7681A39E7CAA}" type="CELLREF">
                      <a:rPr lang="en-US"/>
                      <a:pPr/>
                      <a:t>[CELLREF]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{57C4084C-2C1E-4541-BE3C-7681A39E7CAA}</c15:txfldGUID>
                      <c15:f>'MSA age&amp;sex'!$M$11</c15:f>
                      <c15:dlblFieldTableCache>
                        <c:ptCount val="1"/>
                        <c:pt idx="0">
                          <c:v>9,268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4-EBF1-4B1A-B3A5-06B0F4C4F1FB}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4CBCB3FB-7A47-49F5-A798-76BC08482A7E}" type="CELLREF">
                      <a:rPr lang="en-US"/>
                      <a:pPr/>
                      <a:t>[CELLREF]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{4CBCB3FB-7A47-49F5-A798-76BC08482A7E}</c15:txfldGUID>
                      <c15:f>'MSA age&amp;sex'!$M$12</c15:f>
                      <c15:dlblFieldTableCache>
                        <c:ptCount val="1"/>
                        <c:pt idx="0">
                          <c:v>10,760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5-EBF1-4B1A-B3A5-06B0F4C4F1FB}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29156D25-076C-4584-938B-1E9107D8D698}" type="CELLREF">
                      <a:rPr lang="en-US"/>
                      <a:pPr/>
                      <a:t>[CELLREF]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{29156D25-076C-4584-938B-1E9107D8D698}</c15:txfldGUID>
                      <c15:f>'MSA age&amp;sex'!$M$13</c15:f>
                      <c15:dlblFieldTableCache>
                        <c:ptCount val="1"/>
                        <c:pt idx="0">
                          <c:v>10,913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6-EBF1-4B1A-B3A5-06B0F4C4F1FB}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D5729249-17AB-40FB-B5C6-5805FFE30858}" type="CELLREF">
                      <a:rPr lang="en-US"/>
                      <a:pPr/>
                      <a:t>[CELLREF]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{D5729249-17AB-40FB-B5C6-5805FFE30858}</c15:txfldGUID>
                      <c15:f>'MSA age&amp;sex'!$M$14</c15:f>
                      <c15:dlblFieldTableCache>
                        <c:ptCount val="1"/>
                        <c:pt idx="0">
                          <c:v>10,550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7-EBF1-4B1A-B3A5-06B0F4C4F1FB}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C9F25F54-EAE3-43A4-A91C-45D79D31749C}" type="CELLREF">
                      <a:rPr lang="en-US"/>
                      <a:pPr/>
                      <a:t>[CELLREF]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{C9F25F54-EAE3-43A4-A91C-45D79D31749C}</c15:txfldGUID>
                      <c15:f>'MSA age&amp;sex'!$M$15</c15:f>
                      <c15:dlblFieldTableCache>
                        <c:ptCount val="1"/>
                        <c:pt idx="0">
                          <c:v>10,528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8-EBF1-4B1A-B3A5-06B0F4C4F1FB}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05C7A670-7E2D-450E-8FF5-3AB98E129DF0}" type="CELLREF">
                      <a:rPr lang="en-US"/>
                      <a:pPr/>
                      <a:t>[CELLREF]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{05C7A670-7E2D-450E-8FF5-3AB98E129DF0}</c15:txfldGUID>
                      <c15:f>'MSA age&amp;sex'!$M$16</c15:f>
                      <c15:dlblFieldTableCache>
                        <c:ptCount val="1"/>
                        <c:pt idx="0">
                          <c:v>10,292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9-EBF1-4B1A-B3A5-06B0F4C4F1FB}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B2C7C065-17FC-4A09-A363-1BC1B7BD3AF4}" type="CELLREF">
                      <a:rPr lang="en-US"/>
                      <a:pPr/>
                      <a:t>[CELLREF]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{B2C7C065-17FC-4A09-A363-1BC1B7BD3AF4}</c15:txfldGUID>
                      <c15:f>'MSA age&amp;sex'!$M$17</c15:f>
                      <c15:dlblFieldTableCache>
                        <c:ptCount val="1"/>
                        <c:pt idx="0">
                          <c:v>10,525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A-EBF1-4B1A-B3A5-06B0F4C4F1FB}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fld id="{41CC013D-2C1A-4AE3-AAA9-F94A0232502D}" type="CELLREF">
                      <a:rPr lang="en-US"/>
                      <a:pPr/>
                      <a:t>[CELLREF]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{41CC013D-2C1A-4AE3-AAA9-F94A0232502D}</c15:txfldGUID>
                      <c15:f>'MSA age&amp;sex'!$M$18</c15:f>
                      <c15:dlblFieldTableCache>
                        <c:ptCount val="1"/>
                        <c:pt idx="0">
                          <c:v>11,722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B-EBF1-4B1A-B3A5-06B0F4C4F1FB}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fld id="{7B025E01-9F21-4C6D-A692-09CE64C1EFC6}" type="CELLREF">
                      <a:rPr lang="en-US"/>
                      <a:pPr/>
                      <a:t>[CELLREF]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{7B025E01-9F21-4C6D-A692-09CE64C1EFC6}</c15:txfldGUID>
                      <c15:f>'MSA age&amp;sex'!$M$19</c15:f>
                      <c15:dlblFieldTableCache>
                        <c:ptCount val="1"/>
                        <c:pt idx="0">
                          <c:v>12,134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C-EBF1-4B1A-B3A5-06B0F4C4F1FB}"/>
                </c:ext>
              </c:extLst>
            </c:dLbl>
            <c:dLbl>
              <c:idx val="12"/>
              <c:layout/>
              <c:tx>
                <c:rich>
                  <a:bodyPr/>
                  <a:lstStyle/>
                  <a:p>
                    <a:fld id="{6EF956BA-F043-4691-B193-E2042F5DFEA9}" type="CELLREF">
                      <a:rPr lang="en-US"/>
                      <a:pPr/>
                      <a:t>[CELLREF]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{6EF956BA-F043-4691-B193-E2042F5DFEA9}</c15:txfldGUID>
                      <c15:f>'MSA age&amp;sex'!$M$20</c15:f>
                      <c15:dlblFieldTableCache>
                        <c:ptCount val="1"/>
                        <c:pt idx="0">
                          <c:v>12,508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D-EBF1-4B1A-B3A5-06B0F4C4F1FB}"/>
                </c:ext>
              </c:extLst>
            </c:dLbl>
            <c:dLbl>
              <c:idx val="13"/>
              <c:layout/>
              <c:tx>
                <c:rich>
                  <a:bodyPr/>
                  <a:lstStyle/>
                  <a:p>
                    <a:fld id="{26E9532C-79DF-4F30-B0AE-A540F77971F0}" type="CELLREF">
                      <a:rPr lang="en-US"/>
                      <a:pPr/>
                      <a:t>[CELLREF]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{26E9532C-79DF-4F30-B0AE-A540F77971F0}</c15:txfldGUID>
                      <c15:f>'MSA age&amp;sex'!$M$21</c15:f>
                      <c15:dlblFieldTableCache>
                        <c:ptCount val="1"/>
                        <c:pt idx="0">
                          <c:v>11,591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E-EBF1-4B1A-B3A5-06B0F4C4F1FB}"/>
                </c:ext>
              </c:extLst>
            </c:dLbl>
            <c:dLbl>
              <c:idx val="14"/>
              <c:layout/>
              <c:tx>
                <c:rich>
                  <a:bodyPr/>
                  <a:lstStyle/>
                  <a:p>
                    <a:fld id="{ECB5E7C3-A4D0-44EB-9997-ECF9A8C5DB54}" type="CELLREF">
                      <a:rPr lang="en-US"/>
                      <a:pPr/>
                      <a:t>[CELLREF]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{ECB5E7C3-A4D0-44EB-9997-ECF9A8C5DB54}</c15:txfldGUID>
                      <c15:f>'MSA age&amp;sex'!$M$22</c15:f>
                      <c15:dlblFieldTableCache>
                        <c:ptCount val="1"/>
                        <c:pt idx="0">
                          <c:v>20,774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F-EBF1-4B1A-B3A5-06B0F4C4F1FB}"/>
                </c:ext>
              </c:extLst>
            </c:dLbl>
            <c:dLbl>
              <c:idx val="15"/>
              <c:layout/>
              <c:tx>
                <c:rich>
                  <a:bodyPr/>
                  <a:lstStyle/>
                  <a:p>
                    <a:fld id="{476EACAA-5A00-4A3B-93DF-099B06E2191D}" type="CELLREF">
                      <a:rPr lang="en-US"/>
                      <a:pPr/>
                      <a:t>[CELLREF]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{476EACAA-5A00-4A3B-93DF-099B06E2191D}</c15:txfldGUID>
                      <c15:f>'MSA age&amp;sex'!$M$23</c15:f>
                      <c15:dlblFieldTableCache>
                        <c:ptCount val="1"/>
                        <c:pt idx="0">
                          <c:v>17,506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0-EBF1-4B1A-B3A5-06B0F4C4F1FB}"/>
                </c:ext>
              </c:extLst>
            </c:dLbl>
            <c:dLbl>
              <c:idx val="16"/>
              <c:layout/>
              <c:tx>
                <c:rich>
                  <a:bodyPr/>
                  <a:lstStyle/>
                  <a:p>
                    <a:fld id="{2DF44103-9354-4551-B24F-AF94BDDFBA8B}" type="CELLREF">
                      <a:rPr lang="en-US"/>
                      <a:pPr/>
                      <a:t>[CELLREF]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{2DF44103-9354-4551-B24F-AF94BDDFBA8B}</c15:txfldGUID>
                      <c15:f>'MSA age&amp;sex'!$M$24</c15:f>
                      <c15:dlblFieldTableCache>
                        <c:ptCount val="1"/>
                        <c:pt idx="0">
                          <c:v>11,274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1-EBF1-4B1A-B3A5-06B0F4C4F1FB}"/>
                </c:ext>
              </c:extLst>
            </c:dLbl>
            <c:dLbl>
              <c:idx val="17"/>
              <c:layout/>
              <c:tx>
                <c:rich>
                  <a:bodyPr/>
                  <a:lstStyle/>
                  <a:p>
                    <a:fld id="{1248EF0D-FEA9-4AFE-BA84-11A165794A94}" type="CELLREF">
                      <a:rPr lang="en-US"/>
                      <a:pPr/>
                      <a:t>[CELLREF]</a:t>
                    </a:fld>
                    <a:endParaRPr 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>
                    <c15:dlblFTEntry>
                      <c15:txfldGUID>{1248EF0D-FEA9-4AFE-BA84-11A165794A94}</c15:txfldGUID>
                      <c15:f>'MSA age&amp;sex'!$M$25</c15:f>
                      <c15:dlblFieldTableCache>
                        <c:ptCount val="1"/>
                        <c:pt idx="0">
                          <c:v>10,643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12-EBF1-4B1A-B3A5-06B0F4C4F1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baseline="0"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'MSA age&amp;sex'!$J$8:$J$25</c:f>
              <c:strCache>
                <c:ptCount val="18"/>
                <c:pt idx="0">
                  <c:v>85+</c:v>
                </c:pt>
                <c:pt idx="1">
                  <c:v>80-84</c:v>
                </c:pt>
                <c:pt idx="2">
                  <c:v>75-79</c:v>
                </c:pt>
                <c:pt idx="3">
                  <c:v>70-74</c:v>
                </c:pt>
                <c:pt idx="4">
                  <c:v>65-69</c:v>
                </c:pt>
                <c:pt idx="5">
                  <c:v>60-64</c:v>
                </c:pt>
                <c:pt idx="6">
                  <c:v>55-59</c:v>
                </c:pt>
                <c:pt idx="7">
                  <c:v>50-54</c:v>
                </c:pt>
                <c:pt idx="8">
                  <c:v>45-49</c:v>
                </c:pt>
                <c:pt idx="9">
                  <c:v>40-44</c:v>
                </c:pt>
                <c:pt idx="10">
                  <c:v>35-39</c:v>
                </c:pt>
                <c:pt idx="11">
                  <c:v>30-34</c:v>
                </c:pt>
                <c:pt idx="12">
                  <c:v>25-29</c:v>
                </c:pt>
                <c:pt idx="13">
                  <c:v>20-24</c:v>
                </c:pt>
                <c:pt idx="14">
                  <c:v>15-19</c:v>
                </c:pt>
                <c:pt idx="15">
                  <c:v>10-14</c:v>
                </c:pt>
                <c:pt idx="16">
                  <c:v>5-9</c:v>
                </c:pt>
                <c:pt idx="17">
                  <c:v>0-4</c:v>
                </c:pt>
              </c:strCache>
            </c:strRef>
          </c:cat>
          <c:val>
            <c:numRef>
              <c:f>'MSA age&amp;sex'!$L$8:$L$25</c:f>
              <c:numCache>
                <c:formatCode>#,##0</c:formatCode>
                <c:ptCount val="18"/>
                <c:pt idx="0">
                  <c:v>-2421</c:v>
                </c:pt>
                <c:pt idx="1">
                  <c:v>-3621</c:v>
                </c:pt>
                <c:pt idx="2">
                  <c:v>-6907</c:v>
                </c:pt>
                <c:pt idx="3">
                  <c:v>-9268</c:v>
                </c:pt>
                <c:pt idx="4">
                  <c:v>-10760</c:v>
                </c:pt>
                <c:pt idx="5">
                  <c:v>-10913</c:v>
                </c:pt>
                <c:pt idx="6">
                  <c:v>-10550</c:v>
                </c:pt>
                <c:pt idx="7">
                  <c:v>-10528</c:v>
                </c:pt>
                <c:pt idx="8">
                  <c:v>-10292</c:v>
                </c:pt>
                <c:pt idx="9">
                  <c:v>-10525</c:v>
                </c:pt>
                <c:pt idx="10">
                  <c:v>-11722</c:v>
                </c:pt>
                <c:pt idx="11">
                  <c:v>-12134</c:v>
                </c:pt>
                <c:pt idx="12">
                  <c:v>-12508</c:v>
                </c:pt>
                <c:pt idx="13">
                  <c:v>-11591</c:v>
                </c:pt>
                <c:pt idx="14">
                  <c:v>-20774</c:v>
                </c:pt>
                <c:pt idx="15">
                  <c:v>-17506</c:v>
                </c:pt>
                <c:pt idx="16">
                  <c:v>-11274</c:v>
                </c:pt>
                <c:pt idx="17">
                  <c:v>-10643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EBF1-4B1A-B3A5-06B0F4C4F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86148104"/>
        <c:axId val="486146144"/>
      </c:barChart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486149280"/>
        <c:axId val="486147320"/>
        <c:extLst>
          <c:ext xmlns:c15="http://schemas.microsoft.com/office/drawing/2012/chart" uri="{02D57815-91ED-43cb-92C2-25804820EDAC}">
            <c15:filteredScatte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[1]Data!$D$2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000080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[1]Data!$D$3:$D$20</c15:sqref>
                        </c15:formulaRef>
                      </c:ext>
                    </c:extLst>
                    <c:numCache>
                      <c:formatCode>General</c:formatCode>
                      <c:ptCount val="18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[1]Data!$G$3:$G$20</c15:sqref>
                        </c15:formulaRef>
                      </c:ext>
                    </c:extLst>
                    <c:numCache>
                      <c:formatCode>General</c:formatCode>
                      <c:ptCount val="18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14-EBF1-4B1A-B3A5-06B0F4C4F1FB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[1]Data!$F$2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5400">
                    <a:solidFill>
                      <a:srgbClr val="800000"/>
                    </a:solidFill>
                    <a:prstDash val="solid"/>
                  </a:ln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[1]Data!$F$3:$F$20</c15:sqref>
                        </c15:formulaRef>
                      </c:ext>
                    </c:extLst>
                    <c:numCache>
                      <c:formatCode>General</c:formatCode>
                      <c:ptCount val="18"/>
                      <c:pt idx="0">
                        <c:v>729</c:v>
                      </c:pt>
                      <c:pt idx="1">
                        <c:v>825</c:v>
                      </c:pt>
                      <c:pt idx="2">
                        <c:v>1033</c:v>
                      </c:pt>
                      <c:pt idx="3">
                        <c:v>1547</c:v>
                      </c:pt>
                      <c:pt idx="4">
                        <c:v>2419</c:v>
                      </c:pt>
                      <c:pt idx="5">
                        <c:v>3525</c:v>
                      </c:pt>
                      <c:pt idx="6">
                        <c:v>3937</c:v>
                      </c:pt>
                      <c:pt idx="7">
                        <c:v>3754</c:v>
                      </c:pt>
                      <c:pt idx="8">
                        <c:v>4023</c:v>
                      </c:pt>
                      <c:pt idx="9">
                        <c:v>4171</c:v>
                      </c:pt>
                      <c:pt idx="10">
                        <c:v>4714</c:v>
                      </c:pt>
                      <c:pt idx="11">
                        <c:v>6500</c:v>
                      </c:pt>
                      <c:pt idx="12">
                        <c:v>8938</c:v>
                      </c:pt>
                      <c:pt idx="13">
                        <c:v>19937</c:v>
                      </c:pt>
                      <c:pt idx="14">
                        <c:v>8733</c:v>
                      </c:pt>
                      <c:pt idx="15">
                        <c:v>4328</c:v>
                      </c:pt>
                      <c:pt idx="16">
                        <c:v>5066</c:v>
                      </c:pt>
                      <c:pt idx="17">
                        <c:v>4751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[1]Data!$G$3:$G$20</c15:sqref>
                        </c15:formulaRef>
                      </c:ext>
                    </c:extLst>
                    <c:numCache>
                      <c:formatCode>General</c:formatCode>
                      <c:ptCount val="18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EBF1-4B1A-B3A5-06B0F4C4F1FB}"/>
                  </c:ext>
                </c:extLst>
              </c15:ser>
            </c15:filteredScatterSeries>
          </c:ext>
        </c:extLst>
      </c:scatterChart>
      <c:catAx>
        <c:axId val="486148104"/>
        <c:scaling>
          <c:orientation val="maxMin"/>
        </c:scaling>
        <c:delete val="0"/>
        <c:axPos val="l"/>
        <c:majorGridlines>
          <c:spPr>
            <a:ln w="6350">
              <a:solidFill>
                <a:schemeClr val="bg1">
                  <a:lumMod val="85000"/>
                  <a:alpha val="70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Age Group</a:t>
                </a:r>
              </a:p>
            </c:rich>
          </c:tx>
          <c:layout>
            <c:manualLayout>
              <c:xMode val="edge"/>
              <c:yMode val="edge"/>
              <c:x val="5.8443107834661159E-3"/>
              <c:y val="0.2753895121130172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86146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8614614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Population</a:t>
                </a:r>
              </a:p>
            </c:rich>
          </c:tx>
          <c:layout>
            <c:manualLayout>
              <c:xMode val="edge"/>
              <c:yMode val="edge"/>
              <c:x val="0.47685014664217484"/>
              <c:y val="0.91542689721156623"/>
            </c:manualLayout>
          </c:layout>
          <c:overlay val="0"/>
          <c:spPr>
            <a:noFill/>
            <a:ln w="25400">
              <a:noFill/>
            </a:ln>
          </c:spPr>
        </c:title>
        <c:numFmt formatCode="0;[Black]General;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86148104"/>
        <c:crosses val="max"/>
        <c:crossBetween val="between"/>
      </c:valAx>
      <c:valAx>
        <c:axId val="486149280"/>
        <c:scaling>
          <c:orientation val="minMax"/>
          <c:max val="4000"/>
          <c:min val="-4000"/>
        </c:scaling>
        <c:delete val="1"/>
        <c:axPos val="t"/>
        <c:numFmt formatCode="General" sourceLinked="1"/>
        <c:majorTickMark val="out"/>
        <c:minorTickMark val="none"/>
        <c:tickLblPos val="nextTo"/>
        <c:crossAx val="486147320"/>
        <c:crosses val="autoZero"/>
        <c:crossBetween val="midCat"/>
      </c:valAx>
      <c:valAx>
        <c:axId val="486147320"/>
        <c:scaling>
          <c:orientation val="maxMin"/>
          <c:max val="18"/>
          <c:min val="0"/>
        </c:scaling>
        <c:delete val="1"/>
        <c:axPos val="r"/>
        <c:numFmt formatCode="General" sourceLinked="1"/>
        <c:majorTickMark val="out"/>
        <c:minorTickMark val="none"/>
        <c:tickLblPos val="high"/>
        <c:crossAx val="486149280"/>
        <c:crosses val="max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81486208851992659"/>
          <c:y val="0.11519158805644344"/>
          <c:w val="0.12971213400087106"/>
          <c:h val="0.172990566773212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Calibri" panose="020F0502020204030204" pitchFamily="34" charset="0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75" l="0.25" r="0.25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14486</xdr:rowOff>
    </xdr:from>
    <xdr:to>
      <xdr:col>1</xdr:col>
      <xdr:colOff>917629</xdr:colOff>
      <xdr:row>2</xdr:row>
      <xdr:rowOff>212564</xdr:rowOff>
    </xdr:to>
    <xdr:pic>
      <xdr:nvPicPr>
        <xdr:cNvPr id="10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204986"/>
          <a:ext cx="1689154" cy="700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20782</xdr:colOff>
      <xdr:row>28</xdr:row>
      <xdr:rowOff>111182</xdr:rowOff>
    </xdr:from>
    <xdr:to>
      <xdr:col>6</xdr:col>
      <xdr:colOff>767542</xdr:colOff>
      <xdr:row>43</xdr:row>
      <xdr:rowOff>155862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Lucas\pop%20pyramid%20Tallahassee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>
        <row r="3">
          <cell r="D3">
            <v>0</v>
          </cell>
          <cell r="F3">
            <v>729</v>
          </cell>
        </row>
        <row r="4">
          <cell r="D4">
            <v>0</v>
          </cell>
          <cell r="F4">
            <v>825</v>
          </cell>
        </row>
        <row r="5">
          <cell r="D5">
            <v>0</v>
          </cell>
          <cell r="F5">
            <v>1033</v>
          </cell>
        </row>
        <row r="6">
          <cell r="D6">
            <v>0</v>
          </cell>
          <cell r="F6">
            <v>1547</v>
          </cell>
        </row>
        <row r="7">
          <cell r="D7">
            <v>0</v>
          </cell>
          <cell r="F7">
            <v>2419</v>
          </cell>
        </row>
        <row r="8">
          <cell r="D8">
            <v>0</v>
          </cell>
          <cell r="F8">
            <v>3525</v>
          </cell>
        </row>
        <row r="9">
          <cell r="D9">
            <v>0</v>
          </cell>
          <cell r="F9">
            <v>3937</v>
          </cell>
        </row>
        <row r="10">
          <cell r="D10">
            <v>0</v>
          </cell>
          <cell r="F10">
            <v>3754</v>
          </cell>
        </row>
        <row r="11">
          <cell r="D11">
            <v>0</v>
          </cell>
          <cell r="F11">
            <v>4023</v>
          </cell>
        </row>
        <row r="12">
          <cell r="D12">
            <v>0</v>
          </cell>
          <cell r="F12">
            <v>4171</v>
          </cell>
        </row>
        <row r="13">
          <cell r="D13">
            <v>0</v>
          </cell>
          <cell r="F13">
            <v>4714</v>
          </cell>
        </row>
        <row r="14">
          <cell r="D14">
            <v>0</v>
          </cell>
          <cell r="F14">
            <v>6500</v>
          </cell>
        </row>
        <row r="15">
          <cell r="D15">
            <v>0</v>
          </cell>
          <cell r="F15">
            <v>8938</v>
          </cell>
        </row>
        <row r="16">
          <cell r="D16">
            <v>0</v>
          </cell>
          <cell r="F16">
            <v>19937</v>
          </cell>
        </row>
        <row r="17">
          <cell r="D17">
            <v>0</v>
          </cell>
          <cell r="F17">
            <v>8733</v>
          </cell>
        </row>
        <row r="18">
          <cell r="D18">
            <v>0</v>
          </cell>
          <cell r="F18">
            <v>4328</v>
          </cell>
        </row>
        <row r="19">
          <cell r="D19">
            <v>0</v>
          </cell>
          <cell r="F19">
            <v>5066</v>
          </cell>
        </row>
        <row r="20">
          <cell r="D20">
            <v>0</v>
          </cell>
          <cell r="F20">
            <v>4751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9"/>
  <sheetViews>
    <sheetView tabSelected="1" zoomScale="110" zoomScaleNormal="110" zoomScaleSheetLayoutView="100" workbookViewId="0">
      <selection activeCell="H27" sqref="H27"/>
    </sheetView>
  </sheetViews>
  <sheetFormatPr defaultColWidth="9.109375" defaultRowHeight="15" customHeight="1"/>
  <cols>
    <col min="1" max="1" width="11.109375" style="1" bestFit="1" customWidth="1"/>
    <col min="2" max="2" width="13.6640625" style="1" customWidth="1"/>
    <col min="3" max="3" width="15.6640625" style="1" customWidth="1"/>
    <col min="4" max="4" width="15.5546875" style="1" customWidth="1"/>
    <col min="5" max="5" width="13.6640625" style="1" customWidth="1"/>
    <col min="6" max="6" width="13.5546875" style="4" customWidth="1"/>
    <col min="7" max="7" width="12.109375" style="1" customWidth="1"/>
    <col min="8" max="16384" width="9.109375" style="1"/>
  </cols>
  <sheetData>
    <row r="1" spans="1:33" ht="20.100000000000001" customHeight="1">
      <c r="C1" s="22" t="s">
        <v>2</v>
      </c>
    </row>
    <row r="2" spans="1:33" ht="20.100000000000001" customHeight="1">
      <c r="A2" s="52"/>
      <c r="B2" s="52"/>
      <c r="C2" s="23" t="s">
        <v>3</v>
      </c>
      <c r="E2" s="17"/>
      <c r="F2" s="17"/>
    </row>
    <row r="3" spans="1:33" s="2" customFormat="1" ht="20.100000000000001" customHeight="1">
      <c r="A3" s="52"/>
      <c r="B3" s="52"/>
      <c r="C3" s="26" t="s">
        <v>45</v>
      </c>
      <c r="E3" s="17"/>
      <c r="F3" s="17"/>
    </row>
    <row r="4" spans="1:33" ht="11.4" customHeight="1">
      <c r="A4" s="52"/>
      <c r="B4" s="52"/>
      <c r="D4" s="18"/>
      <c r="E4" s="18"/>
      <c r="F4" s="18"/>
    </row>
    <row r="5" spans="1:33" ht="37.5" customHeight="1">
      <c r="A5" s="33" t="s">
        <v>0</v>
      </c>
      <c r="B5" s="53" t="s">
        <v>47</v>
      </c>
      <c r="C5" s="54"/>
      <c r="D5" s="54"/>
      <c r="E5" s="54"/>
      <c r="F5" s="54"/>
      <c r="G5" s="54"/>
    </row>
    <row r="6" spans="1:33" ht="7.95" customHeight="1">
      <c r="A6" s="25"/>
      <c r="B6" s="24"/>
      <c r="C6" s="25"/>
      <c r="D6" s="25"/>
      <c r="E6" s="25"/>
      <c r="F6" s="25"/>
      <c r="G6" s="25"/>
    </row>
    <row r="7" spans="1:33" s="15" customFormat="1" ht="25.5" customHeight="1">
      <c r="A7" s="30" t="s">
        <v>4</v>
      </c>
      <c r="B7" s="40" t="s">
        <v>5</v>
      </c>
      <c r="C7" s="41" t="s">
        <v>6</v>
      </c>
      <c r="D7" s="40" t="s">
        <v>7</v>
      </c>
      <c r="E7" s="41" t="s">
        <v>6</v>
      </c>
      <c r="F7" s="40" t="s">
        <v>8</v>
      </c>
      <c r="G7" s="41" t="s">
        <v>6</v>
      </c>
      <c r="J7" s="45"/>
      <c r="K7" s="48" t="s">
        <v>7</v>
      </c>
      <c r="L7" s="48" t="s">
        <v>8</v>
      </c>
      <c r="M7" s="45"/>
      <c r="Q7"/>
    </row>
    <row r="8" spans="1:33" ht="15" customHeight="1">
      <c r="A8" s="34" t="s">
        <v>9</v>
      </c>
      <c r="B8" s="28">
        <v>21146</v>
      </c>
      <c r="C8" s="42">
        <f t="shared" ref="C8:C25" si="0">B8/B$26</f>
        <v>5.2263189374354313E-2</v>
      </c>
      <c r="D8" s="43">
        <v>10503</v>
      </c>
      <c r="E8" s="35">
        <f>D8/B$26</f>
        <v>2.5958586872166997E-2</v>
      </c>
      <c r="F8" s="44">
        <v>10643</v>
      </c>
      <c r="G8" s="42">
        <f>F8/B$26</f>
        <v>2.6304602502187312E-2</v>
      </c>
      <c r="J8" s="45" t="s">
        <v>11</v>
      </c>
      <c r="K8" s="43">
        <v>4276</v>
      </c>
      <c r="L8" s="46">
        <f>0-M8</f>
        <v>-2421</v>
      </c>
      <c r="M8" s="44">
        <v>2421</v>
      </c>
      <c r="O8" s="14"/>
      <c r="P8" s="14"/>
      <c r="Q8" s="14"/>
      <c r="R8" s="14"/>
      <c r="T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</row>
    <row r="9" spans="1:33" ht="15" customHeight="1">
      <c r="A9" s="34" t="s">
        <v>29</v>
      </c>
      <c r="B9" s="28">
        <v>20378</v>
      </c>
      <c r="C9" s="42">
        <f t="shared" si="0"/>
        <v>5.0365046489671432E-2</v>
      </c>
      <c r="D9" s="43">
        <v>10086</v>
      </c>
      <c r="E9" s="35">
        <f t="shared" ref="E9:E25" si="1">D9/B$26</f>
        <v>2.4927954602749342E-2</v>
      </c>
      <c r="F9" s="44">
        <v>10292</v>
      </c>
      <c r="G9" s="42">
        <f t="shared" ref="G9:G25" si="2">F9/B$26</f>
        <v>2.5437091886922093E-2</v>
      </c>
      <c r="J9" s="45" t="s">
        <v>12</v>
      </c>
      <c r="K9" s="43">
        <v>4902</v>
      </c>
      <c r="L9" s="46">
        <f t="shared" ref="L9:L23" si="3">0-M9</f>
        <v>-3621</v>
      </c>
      <c r="M9" s="44">
        <v>3621</v>
      </c>
      <c r="O9" s="14"/>
      <c r="P9" s="14"/>
      <c r="Q9"/>
    </row>
    <row r="10" spans="1:33" ht="15" customHeight="1">
      <c r="A10" s="34" t="s">
        <v>30</v>
      </c>
      <c r="B10" s="28">
        <v>22168</v>
      </c>
      <c r="C10" s="42">
        <f t="shared" si="0"/>
        <v>5.4789103473502618E-2</v>
      </c>
      <c r="D10" s="43">
        <v>10894</v>
      </c>
      <c r="E10" s="35">
        <f t="shared" si="1"/>
        <v>2.6924959096009452E-2</v>
      </c>
      <c r="F10" s="44">
        <v>11274</v>
      </c>
      <c r="G10" s="42">
        <f t="shared" si="2"/>
        <v>2.7864144377493166E-2</v>
      </c>
      <c r="J10" s="45" t="s">
        <v>13</v>
      </c>
      <c r="K10" s="43">
        <v>8255</v>
      </c>
      <c r="L10" s="50">
        <f t="shared" si="3"/>
        <v>-6907</v>
      </c>
      <c r="M10" s="44">
        <v>6907</v>
      </c>
      <c r="O10" s="14"/>
      <c r="P10" s="14"/>
      <c r="Q10"/>
    </row>
    <row r="11" spans="1:33" ht="15" customHeight="1">
      <c r="A11" s="34" t="s">
        <v>31</v>
      </c>
      <c r="B11" s="28">
        <v>38691</v>
      </c>
      <c r="C11" s="42">
        <f t="shared" si="0"/>
        <v>9.5626362436543211E-2</v>
      </c>
      <c r="D11" s="44">
        <v>21185</v>
      </c>
      <c r="E11" s="35">
        <f t="shared" si="1"/>
        <v>5.2359579442717109E-2</v>
      </c>
      <c r="F11" s="44">
        <v>17506</v>
      </c>
      <c r="G11" s="42">
        <f t="shared" si="2"/>
        <v>4.3266782993826094E-2</v>
      </c>
      <c r="J11" s="45" t="s">
        <v>14</v>
      </c>
      <c r="K11" s="43">
        <v>10964</v>
      </c>
      <c r="L11" s="50">
        <f t="shared" si="3"/>
        <v>-9268</v>
      </c>
      <c r="M11" s="44">
        <v>9268</v>
      </c>
      <c r="O11" s="14"/>
      <c r="P11" s="14"/>
      <c r="Q11"/>
    </row>
    <row r="12" spans="1:33" ht="15" customHeight="1">
      <c r="A12" s="34" t="s">
        <v>32</v>
      </c>
      <c r="B12" s="28">
        <v>43175</v>
      </c>
      <c r="C12" s="42">
        <f t="shared" si="0"/>
        <v>0.10670874875805104</v>
      </c>
      <c r="D12" s="43">
        <v>22401</v>
      </c>
      <c r="E12" s="35">
        <f t="shared" si="1"/>
        <v>5.5364972343464998E-2</v>
      </c>
      <c r="F12" s="44">
        <v>20774</v>
      </c>
      <c r="G12" s="42">
        <f t="shared" si="2"/>
        <v>5.134377641458604E-2</v>
      </c>
      <c r="J12" s="45" t="s">
        <v>15</v>
      </c>
      <c r="K12" s="43">
        <v>12575</v>
      </c>
      <c r="L12" s="50">
        <f t="shared" si="3"/>
        <v>-10760</v>
      </c>
      <c r="M12" s="44">
        <v>10760</v>
      </c>
      <c r="O12" s="14"/>
      <c r="P12" s="14"/>
      <c r="Q12"/>
    </row>
    <row r="13" spans="1:33" ht="15" customHeight="1">
      <c r="A13" s="34" t="s">
        <v>33</v>
      </c>
      <c r="B13" s="28">
        <v>22967</v>
      </c>
      <c r="C13" s="42">
        <f t="shared" si="0"/>
        <v>5.6763864104832848E-2</v>
      </c>
      <c r="D13" s="43">
        <v>11376</v>
      </c>
      <c r="E13" s="35">
        <f t="shared" si="1"/>
        <v>2.811624147936511E-2</v>
      </c>
      <c r="F13" s="44">
        <v>11591</v>
      </c>
      <c r="G13" s="42">
        <f t="shared" si="2"/>
        <v>2.8647622625467738E-2</v>
      </c>
      <c r="J13" s="45" t="s">
        <v>16</v>
      </c>
      <c r="K13" s="43">
        <v>12325</v>
      </c>
      <c r="L13" s="50">
        <f t="shared" si="3"/>
        <v>-10913</v>
      </c>
      <c r="M13" s="44">
        <v>10913</v>
      </c>
      <c r="O13" s="14"/>
      <c r="P13" s="14"/>
      <c r="Q13"/>
    </row>
    <row r="14" spans="1:33" ht="15" customHeight="1">
      <c r="A14" s="34" t="s">
        <v>34</v>
      </c>
      <c r="B14" s="28">
        <v>25054</v>
      </c>
      <c r="C14" s="42">
        <f t="shared" si="0"/>
        <v>6.1921968532349991E-2</v>
      </c>
      <c r="D14" s="43">
        <v>12546</v>
      </c>
      <c r="E14" s="35">
        <f t="shared" si="1"/>
        <v>3.1007943530249181E-2</v>
      </c>
      <c r="F14" s="44">
        <v>12508</v>
      </c>
      <c r="G14" s="42">
        <f t="shared" si="2"/>
        <v>3.091402500210081E-2</v>
      </c>
      <c r="J14" s="45" t="s">
        <v>17</v>
      </c>
      <c r="K14" s="43">
        <v>11125</v>
      </c>
      <c r="L14" s="50">
        <f t="shared" si="3"/>
        <v>-10550</v>
      </c>
      <c r="M14" s="44">
        <v>10550</v>
      </c>
      <c r="O14" s="14"/>
      <c r="P14" s="14"/>
      <c r="Q14"/>
    </row>
    <row r="15" spans="1:33" ht="15" customHeight="1">
      <c r="A15" s="34" t="s">
        <v>35</v>
      </c>
      <c r="B15" s="28">
        <v>24695</v>
      </c>
      <c r="C15" s="42">
        <f t="shared" si="0"/>
        <v>6.1034685595369322E-2</v>
      </c>
      <c r="D15" s="43">
        <v>12561</v>
      </c>
      <c r="E15" s="35">
        <f t="shared" si="1"/>
        <v>3.1045016633465643E-2</v>
      </c>
      <c r="F15" s="44">
        <v>12134</v>
      </c>
      <c r="G15" s="42">
        <f t="shared" si="2"/>
        <v>2.9989668961903679E-2</v>
      </c>
      <c r="J15" s="45" t="s">
        <v>18</v>
      </c>
      <c r="K15" s="43">
        <v>11087</v>
      </c>
      <c r="L15" s="50">
        <f t="shared" si="3"/>
        <v>-10528</v>
      </c>
      <c r="M15" s="44">
        <v>10528</v>
      </c>
      <c r="O15" s="14"/>
      <c r="P15" s="14"/>
      <c r="Q15"/>
    </row>
    <row r="16" spans="1:33" ht="15" customHeight="1">
      <c r="A16" s="34" t="s">
        <v>36</v>
      </c>
      <c r="B16" s="28">
        <v>24175</v>
      </c>
      <c r="C16" s="42">
        <f t="shared" si="0"/>
        <v>5.9749484683865289E-2</v>
      </c>
      <c r="D16" s="43">
        <v>12453</v>
      </c>
      <c r="E16" s="35">
        <f t="shared" si="1"/>
        <v>3.0778090290307113E-2</v>
      </c>
      <c r="F16" s="44">
        <v>11722</v>
      </c>
      <c r="G16" s="42">
        <f t="shared" si="2"/>
        <v>2.8971394393558177E-2</v>
      </c>
      <c r="J16" s="45" t="s">
        <v>19</v>
      </c>
      <c r="K16" s="43">
        <v>10086</v>
      </c>
      <c r="L16" s="50">
        <f t="shared" si="3"/>
        <v>-10292</v>
      </c>
      <c r="M16" s="44">
        <v>10292</v>
      </c>
      <c r="O16" s="14"/>
      <c r="P16" s="14"/>
      <c r="Q16"/>
    </row>
    <row r="17" spans="1:21" ht="15" customHeight="1">
      <c r="A17" s="34" t="s">
        <v>37</v>
      </c>
      <c r="B17" s="28">
        <v>21680</v>
      </c>
      <c r="C17" s="42">
        <f t="shared" si="0"/>
        <v>5.3582991848860374E-2</v>
      </c>
      <c r="D17" s="43">
        <v>11155</v>
      </c>
      <c r="E17" s="35">
        <f t="shared" si="1"/>
        <v>2.7570031091975897E-2</v>
      </c>
      <c r="F17" s="44">
        <v>10525</v>
      </c>
      <c r="G17" s="42">
        <f t="shared" si="2"/>
        <v>2.6012960756884477E-2</v>
      </c>
      <c r="J17" s="45" t="s">
        <v>20</v>
      </c>
      <c r="K17" s="43">
        <v>11155</v>
      </c>
      <c r="L17" s="50">
        <f t="shared" si="3"/>
        <v>-10525</v>
      </c>
      <c r="M17" s="44">
        <v>10525</v>
      </c>
      <c r="O17" s="14"/>
      <c r="P17" s="14"/>
      <c r="Q17"/>
    </row>
    <row r="18" spans="1:21" ht="15" customHeight="1">
      <c r="A18" s="34" t="s">
        <v>38</v>
      </c>
      <c r="B18" s="28">
        <v>21615</v>
      </c>
      <c r="C18" s="42">
        <f t="shared" si="0"/>
        <v>5.3422341734922371E-2</v>
      </c>
      <c r="D18" s="43">
        <v>11087</v>
      </c>
      <c r="E18" s="35">
        <f t="shared" si="1"/>
        <v>2.74019663573946E-2</v>
      </c>
      <c r="F18" s="44">
        <v>10528</v>
      </c>
      <c r="G18" s="42">
        <f t="shared" si="2"/>
        <v>2.6020375377527768E-2</v>
      </c>
      <c r="J18" s="45" t="s">
        <v>21</v>
      </c>
      <c r="K18" s="43">
        <v>12453</v>
      </c>
      <c r="L18" s="50">
        <f t="shared" si="3"/>
        <v>-11722</v>
      </c>
      <c r="M18" s="44">
        <v>11722</v>
      </c>
      <c r="O18" s="14"/>
      <c r="Q18"/>
    </row>
    <row r="19" spans="1:21" ht="15" customHeight="1">
      <c r="A19" s="34" t="s">
        <v>39</v>
      </c>
      <c r="B19" s="28">
        <v>21675</v>
      </c>
      <c r="C19" s="42">
        <f t="shared" si="0"/>
        <v>5.3570634147788218E-2</v>
      </c>
      <c r="D19" s="43">
        <v>11125</v>
      </c>
      <c r="E19" s="35">
        <f t="shared" si="1"/>
        <v>2.7495884885542974E-2</v>
      </c>
      <c r="F19" s="44">
        <v>10550</v>
      </c>
      <c r="G19" s="42">
        <f t="shared" si="2"/>
        <v>2.6074749262245248E-2</v>
      </c>
      <c r="J19" s="45" t="s">
        <v>22</v>
      </c>
      <c r="K19" s="43">
        <v>12561</v>
      </c>
      <c r="L19" s="50">
        <f t="shared" si="3"/>
        <v>-12134</v>
      </c>
      <c r="M19" s="44">
        <v>12134</v>
      </c>
      <c r="O19" s="14"/>
      <c r="P19" s="14"/>
      <c r="Q19"/>
    </row>
    <row r="20" spans="1:21" ht="15" customHeight="1">
      <c r="A20" s="34" t="s">
        <v>40</v>
      </c>
      <c r="B20" s="28">
        <v>23238</v>
      </c>
      <c r="C20" s="42">
        <f t="shared" si="0"/>
        <v>5.7433651502943606E-2</v>
      </c>
      <c r="D20" s="43">
        <v>12325</v>
      </c>
      <c r="E20" s="35">
        <f t="shared" si="1"/>
        <v>3.0461733142859968E-2</v>
      </c>
      <c r="F20" s="44">
        <v>10913</v>
      </c>
      <c r="G20" s="42">
        <f t="shared" si="2"/>
        <v>2.6971918360083637E-2</v>
      </c>
      <c r="J20" s="45" t="s">
        <v>23</v>
      </c>
      <c r="K20" s="43">
        <v>12546</v>
      </c>
      <c r="L20" s="50">
        <f t="shared" si="3"/>
        <v>-12508</v>
      </c>
      <c r="M20" s="44">
        <v>12508</v>
      </c>
      <c r="O20" s="14"/>
      <c r="P20" s="14"/>
      <c r="Q20"/>
    </row>
    <row r="21" spans="1:21" ht="15" customHeight="1">
      <c r="A21" s="34" t="s">
        <v>41</v>
      </c>
      <c r="B21" s="28">
        <v>23335</v>
      </c>
      <c r="C21" s="42">
        <f t="shared" si="0"/>
        <v>5.7673390903743398E-2</v>
      </c>
      <c r="D21" s="43">
        <v>12575</v>
      </c>
      <c r="E21" s="35">
        <f t="shared" si="1"/>
        <v>3.1079618196467675E-2</v>
      </c>
      <c r="F21" s="44">
        <v>10760</v>
      </c>
      <c r="G21" s="42">
        <f t="shared" si="2"/>
        <v>2.6593772707275719E-2</v>
      </c>
      <c r="J21" s="45" t="s">
        <v>24</v>
      </c>
      <c r="K21" s="43">
        <v>11376</v>
      </c>
      <c r="L21" s="50">
        <f t="shared" si="3"/>
        <v>-11591</v>
      </c>
      <c r="M21" s="44">
        <v>11591</v>
      </c>
      <c r="O21" s="14"/>
      <c r="P21" s="14"/>
      <c r="Q21"/>
    </row>
    <row r="22" spans="1:21" ht="15" customHeight="1">
      <c r="A22" s="34" t="s">
        <v>42</v>
      </c>
      <c r="B22" s="28">
        <v>20232</v>
      </c>
      <c r="C22" s="42">
        <f t="shared" si="0"/>
        <v>5.0004201618364531E-2</v>
      </c>
      <c r="D22" s="43">
        <v>10964</v>
      </c>
      <c r="E22" s="35">
        <f t="shared" si="1"/>
        <v>2.7097966911019608E-2</v>
      </c>
      <c r="F22" s="44">
        <v>9268</v>
      </c>
      <c r="G22" s="42">
        <f t="shared" si="2"/>
        <v>2.2906234707344923E-2</v>
      </c>
      <c r="J22" s="45" t="s">
        <v>25</v>
      </c>
      <c r="K22" s="43">
        <v>22401</v>
      </c>
      <c r="L22" s="50">
        <f t="shared" si="3"/>
        <v>-20774</v>
      </c>
      <c r="M22" s="44">
        <v>20774</v>
      </c>
      <c r="O22" s="14"/>
      <c r="P22" s="14"/>
      <c r="Q22"/>
    </row>
    <row r="23" spans="1:21" ht="15" customHeight="1">
      <c r="A23" s="34" t="s">
        <v>43</v>
      </c>
      <c r="B23" s="28">
        <v>15162</v>
      </c>
      <c r="C23" s="42">
        <f>B23/B$26</f>
        <v>3.7473492731200229E-2</v>
      </c>
      <c r="D23" s="43">
        <v>8255</v>
      </c>
      <c r="E23" s="35">
        <f t="shared" si="1"/>
        <v>2.0402564470126495E-2</v>
      </c>
      <c r="F23" s="44">
        <v>6907</v>
      </c>
      <c r="G23" s="42">
        <f t="shared" si="2"/>
        <v>1.7070928261073735E-2</v>
      </c>
      <c r="J23" s="47" t="s">
        <v>26</v>
      </c>
      <c r="K23" s="51">
        <v>21185</v>
      </c>
      <c r="L23" s="50">
        <f t="shared" si="3"/>
        <v>-17506</v>
      </c>
      <c r="M23" s="44">
        <v>17506</v>
      </c>
      <c r="O23" s="14"/>
      <c r="P23" s="14"/>
      <c r="Q23"/>
    </row>
    <row r="24" spans="1:21" ht="15" customHeight="1">
      <c r="A24" s="34" t="s">
        <v>44</v>
      </c>
      <c r="B24" s="28">
        <v>8523</v>
      </c>
      <c r="C24" s="42">
        <f t="shared" si="0"/>
        <v>2.1064937247593955E-2</v>
      </c>
      <c r="D24" s="43">
        <v>4902</v>
      </c>
      <c r="E24" s="35">
        <f t="shared" si="1"/>
        <v>1.2115490131139923E-2</v>
      </c>
      <c r="F24" s="44">
        <v>3621</v>
      </c>
      <c r="G24" s="42">
        <f t="shared" si="2"/>
        <v>8.9494471164540314E-3</v>
      </c>
      <c r="J24" s="45" t="s">
        <v>27</v>
      </c>
      <c r="K24" s="43">
        <v>10894</v>
      </c>
      <c r="L24" s="50">
        <f>0-M24</f>
        <v>-11274</v>
      </c>
      <c r="M24" s="44">
        <v>11274</v>
      </c>
      <c r="O24" s="14"/>
      <c r="P24" s="14"/>
      <c r="Q24"/>
    </row>
    <row r="25" spans="1:21" ht="15" customHeight="1">
      <c r="A25" s="34" t="s">
        <v>11</v>
      </c>
      <c r="B25" s="28">
        <v>6697</v>
      </c>
      <c r="C25" s="42">
        <f t="shared" si="0"/>
        <v>1.6551904816043263E-2</v>
      </c>
      <c r="D25" s="43">
        <v>4276</v>
      </c>
      <c r="E25" s="35">
        <f t="shared" si="1"/>
        <v>1.0568305956906224E-2</v>
      </c>
      <c r="F25" s="44">
        <v>2421</v>
      </c>
      <c r="G25" s="42">
        <f t="shared" si="2"/>
        <v>5.9835988591370372E-3</v>
      </c>
      <c r="J25" s="45" t="s">
        <v>28</v>
      </c>
      <c r="K25" s="43">
        <v>10503</v>
      </c>
      <c r="L25" s="50">
        <f>0-M25</f>
        <v>-10643</v>
      </c>
      <c r="M25" s="44">
        <v>10643</v>
      </c>
      <c r="O25" s="14"/>
      <c r="P25" s="14"/>
      <c r="Q25"/>
      <c r="S25" s="14"/>
      <c r="U25" s="14"/>
    </row>
    <row r="26" spans="1:21" ht="15" customHeight="1">
      <c r="A26" s="36" t="s">
        <v>10</v>
      </c>
      <c r="B26" s="37">
        <f>SUM(B8:B25)</f>
        <v>404606</v>
      </c>
      <c r="C26" s="38">
        <v>1</v>
      </c>
      <c r="D26" s="37">
        <f>SUM(D8:D25)</f>
        <v>210669</v>
      </c>
      <c r="E26" s="38">
        <f>D26/B$26</f>
        <v>0.52067690543392831</v>
      </c>
      <c r="F26" s="37">
        <f>SUM(F8:F25)</f>
        <v>193937</v>
      </c>
      <c r="G26" s="38">
        <f>F26/B$26</f>
        <v>0.47932309456607169</v>
      </c>
      <c r="P26" s="14"/>
      <c r="Q26"/>
    </row>
    <row r="27" spans="1:21" ht="9.6" customHeight="1">
      <c r="A27" s="27"/>
      <c r="B27" s="28"/>
      <c r="C27" s="28"/>
      <c r="D27" s="28"/>
      <c r="E27" s="20"/>
      <c r="F27" s="7"/>
      <c r="J27"/>
      <c r="Q27"/>
    </row>
    <row r="28" spans="1:21" ht="15" customHeight="1">
      <c r="A28" s="21" t="s">
        <v>1</v>
      </c>
      <c r="B28" s="55" t="s">
        <v>46</v>
      </c>
      <c r="C28" s="55"/>
      <c r="D28" s="55"/>
      <c r="E28" s="55"/>
      <c r="F28" s="55"/>
      <c r="G28" s="49"/>
      <c r="J28" s="56"/>
      <c r="Q28"/>
    </row>
    <row r="29" spans="1:21" ht="15" customHeight="1">
      <c r="A29"/>
      <c r="B29" s="55"/>
      <c r="C29" s="55"/>
      <c r="D29" s="55"/>
      <c r="E29" s="55"/>
      <c r="F29" s="55"/>
      <c r="G29" s="49"/>
      <c r="J29" s="57"/>
      <c r="Q29"/>
    </row>
    <row r="30" spans="1:21" ht="15" customHeight="1">
      <c r="A30"/>
      <c r="B30" s="39"/>
      <c r="C30" s="39"/>
      <c r="D30" s="39"/>
      <c r="E30" s="39"/>
      <c r="F30" s="39"/>
      <c r="G30" s="39"/>
      <c r="J30" s="57"/>
      <c r="Q30"/>
    </row>
    <row r="31" spans="1:21" ht="15" customHeight="1">
      <c r="A31"/>
      <c r="B31" s="39"/>
      <c r="C31" s="39"/>
      <c r="D31" s="39"/>
      <c r="E31" s="39"/>
      <c r="F31" s="39"/>
      <c r="G31" s="39"/>
      <c r="Q31"/>
    </row>
    <row r="32" spans="1:21" ht="15" customHeight="1">
      <c r="A32"/>
      <c r="B32" s="31"/>
      <c r="C32"/>
      <c r="D32"/>
      <c r="E32"/>
      <c r="F32" s="1"/>
      <c r="Q32"/>
    </row>
    <row r="33" spans="1:19" ht="15" customHeight="1">
      <c r="A33"/>
      <c r="B33" s="31"/>
      <c r="C33"/>
      <c r="D33"/>
      <c r="E33"/>
      <c r="F33" s="1"/>
      <c r="Q33"/>
    </row>
    <row r="34" spans="1:19" ht="15" customHeight="1">
      <c r="A34"/>
      <c r="B34" s="32"/>
      <c r="C34"/>
      <c r="D34"/>
      <c r="E34"/>
      <c r="F34" s="1"/>
      <c r="Q34"/>
    </row>
    <row r="35" spans="1:19" ht="15" customHeight="1">
      <c r="A35"/>
      <c r="B35" s="31"/>
      <c r="C35"/>
      <c r="D35"/>
      <c r="E35"/>
      <c r="F35" s="1"/>
      <c r="Q35"/>
    </row>
    <row r="36" spans="1:19" ht="15" customHeight="1">
      <c r="F36" s="1"/>
      <c r="Q36"/>
    </row>
    <row r="37" spans="1:19" ht="15" customHeight="1">
      <c r="F37" s="1"/>
    </row>
    <row r="38" spans="1:19" ht="15" customHeight="1">
      <c r="F38" s="1"/>
      <c r="R38"/>
      <c r="S38"/>
    </row>
    <row r="39" spans="1:19" ht="15" customHeight="1">
      <c r="F39" s="1"/>
    </row>
    <row r="40" spans="1:19" ht="15" customHeight="1">
      <c r="F40" s="1"/>
    </row>
    <row r="41" spans="1:19" ht="15" customHeight="1">
      <c r="A41" s="19"/>
      <c r="B41" s="29"/>
      <c r="C41" s="29"/>
      <c r="D41" s="29"/>
      <c r="E41" s="20"/>
      <c r="F41" s="7"/>
    </row>
    <row r="43" spans="1:19" ht="20.25" customHeight="1"/>
    <row r="46" spans="1:19" ht="15" customHeight="1">
      <c r="F46" s="1"/>
    </row>
    <row r="47" spans="1:19" ht="15" customHeight="1">
      <c r="F47" s="1"/>
    </row>
    <row r="48" spans="1:19" ht="15" customHeight="1">
      <c r="F48" s="1"/>
    </row>
    <row r="49" spans="1:17" ht="15" customHeight="1">
      <c r="F49" s="1"/>
    </row>
    <row r="50" spans="1:17" ht="15" customHeight="1">
      <c r="F50" s="1"/>
    </row>
    <row r="51" spans="1:17" ht="15" customHeight="1">
      <c r="F51" s="1"/>
    </row>
    <row r="52" spans="1:17" ht="15" customHeight="1">
      <c r="F52" s="1"/>
    </row>
    <row r="53" spans="1:17" ht="15" customHeight="1">
      <c r="F53" s="1"/>
    </row>
    <row r="54" spans="1:17" ht="15" customHeight="1">
      <c r="F54" s="1"/>
      <c r="K54" s="9"/>
      <c r="L54" s="9"/>
      <c r="M54" s="9"/>
      <c r="N54" s="9"/>
      <c r="O54" s="9"/>
      <c r="P54" s="9"/>
      <c r="Q54" s="9"/>
    </row>
    <row r="55" spans="1:17" ht="15" customHeight="1">
      <c r="B55" s="8"/>
      <c r="C55" s="8"/>
      <c r="D55" s="6"/>
      <c r="E55" s="8"/>
      <c r="F55" s="7"/>
      <c r="K55" s="9"/>
      <c r="L55" s="9"/>
      <c r="M55" s="9"/>
      <c r="N55" s="9"/>
      <c r="O55" s="9"/>
      <c r="P55" s="9"/>
      <c r="Q55" s="9"/>
    </row>
    <row r="56" spans="1:17" ht="15" customHeight="1">
      <c r="B56" s="8"/>
      <c r="C56" s="8"/>
      <c r="D56" s="6"/>
      <c r="E56" s="8"/>
      <c r="F56" s="7"/>
      <c r="K56" s="9"/>
      <c r="L56" s="9"/>
      <c r="M56" s="9"/>
      <c r="N56" s="9"/>
      <c r="O56" s="9"/>
      <c r="P56" s="9"/>
      <c r="Q56" s="9"/>
    </row>
    <row r="57" spans="1:17" ht="15" customHeight="1">
      <c r="B57" s="5"/>
      <c r="C57" s="5"/>
      <c r="D57" s="6"/>
      <c r="E57" s="5"/>
      <c r="F57" s="7"/>
      <c r="K57" s="9"/>
      <c r="L57" s="9"/>
      <c r="M57" s="9"/>
      <c r="N57" s="9"/>
      <c r="O57" s="9"/>
      <c r="P57" s="9"/>
      <c r="Q57" s="9"/>
    </row>
    <row r="58" spans="1:17" ht="15" customHeight="1">
      <c r="A58" s="3"/>
      <c r="B58" s="8"/>
      <c r="C58" s="8"/>
      <c r="D58" s="6"/>
      <c r="E58" s="8"/>
      <c r="F58" s="7"/>
      <c r="K58" s="9"/>
      <c r="L58" s="9"/>
      <c r="M58" s="9"/>
      <c r="N58" s="9"/>
      <c r="O58" s="9"/>
      <c r="P58" s="9"/>
      <c r="Q58" s="9"/>
    </row>
    <row r="59" spans="1:17" ht="15" customHeight="1">
      <c r="B59" s="8"/>
      <c r="C59" s="8"/>
      <c r="D59" s="6"/>
      <c r="E59" s="8"/>
      <c r="F59" s="7"/>
      <c r="K59" s="9"/>
      <c r="L59" s="9"/>
      <c r="M59" s="9"/>
      <c r="N59" s="9"/>
      <c r="O59" s="9"/>
      <c r="P59" s="9"/>
      <c r="Q59" s="9"/>
    </row>
    <row r="60" spans="1:17" ht="15" customHeight="1">
      <c r="B60" s="8"/>
      <c r="C60" s="8"/>
      <c r="D60" s="6"/>
      <c r="E60" s="8"/>
      <c r="F60" s="7"/>
      <c r="K60" s="9"/>
      <c r="L60" s="9"/>
      <c r="M60" s="9"/>
      <c r="N60" s="9"/>
      <c r="O60" s="9"/>
      <c r="P60" s="9"/>
      <c r="Q60" s="9"/>
    </row>
    <row r="61" spans="1:17" ht="15" customHeight="1">
      <c r="B61" s="8"/>
      <c r="C61" s="8"/>
      <c r="D61" s="6"/>
      <c r="E61" s="8"/>
      <c r="F61" s="7"/>
      <c r="K61" s="9"/>
      <c r="L61" s="9"/>
      <c r="M61" s="9"/>
      <c r="N61" s="9"/>
      <c r="O61" s="9"/>
      <c r="P61" s="9"/>
      <c r="Q61" s="9"/>
    </row>
    <row r="62" spans="1:17" ht="15" customHeight="1">
      <c r="B62" s="8"/>
      <c r="C62" s="8"/>
      <c r="D62" s="6"/>
      <c r="E62" s="8"/>
      <c r="F62" s="7"/>
      <c r="K62" s="9"/>
      <c r="L62" s="9"/>
      <c r="M62" s="9"/>
      <c r="N62" s="9"/>
      <c r="O62" s="9"/>
      <c r="P62" s="9"/>
      <c r="Q62" s="9"/>
    </row>
    <row r="63" spans="1:17" ht="15" customHeight="1">
      <c r="B63" s="14"/>
      <c r="C63" s="14"/>
      <c r="D63" s="6"/>
      <c r="E63" s="14"/>
      <c r="F63" s="7"/>
      <c r="K63" s="9"/>
      <c r="L63" s="9"/>
      <c r="M63" s="9"/>
      <c r="N63" s="9"/>
      <c r="O63" s="9"/>
      <c r="P63" s="9"/>
      <c r="Q63" s="9"/>
    </row>
    <row r="64" spans="1:17" ht="15" customHeight="1">
      <c r="B64" s="8"/>
      <c r="C64" s="8"/>
      <c r="D64" s="6"/>
      <c r="E64" s="8"/>
      <c r="F64" s="7"/>
      <c r="K64" s="9"/>
      <c r="L64" s="9"/>
      <c r="M64" s="9"/>
      <c r="N64" s="9"/>
      <c r="O64" s="9"/>
      <c r="P64" s="9"/>
      <c r="Q64" s="9"/>
    </row>
    <row r="65" spans="1:17" s="9" customFormat="1" ht="15" customHeight="1">
      <c r="G65" s="10"/>
      <c r="H65" s="11"/>
    </row>
    <row r="66" spans="1:17" s="9" customFormat="1" ht="15" customHeight="1">
      <c r="B66" s="12"/>
      <c r="C66" s="12"/>
      <c r="D66" s="6"/>
      <c r="E66" s="12"/>
      <c r="F66" s="7"/>
      <c r="G66" s="10"/>
      <c r="H66" s="11"/>
    </row>
    <row r="67" spans="1:17" s="9" customFormat="1" ht="15" customHeight="1">
      <c r="B67" s="12"/>
      <c r="C67" s="12"/>
      <c r="D67" s="6"/>
      <c r="E67" s="12"/>
      <c r="F67" s="7"/>
      <c r="G67" s="10"/>
      <c r="H67" s="11"/>
    </row>
    <row r="68" spans="1:17" s="9" customFormat="1" ht="15" customHeight="1">
      <c r="B68" s="12"/>
      <c r="C68" s="12"/>
      <c r="D68" s="6"/>
      <c r="E68" s="12"/>
      <c r="F68" s="7"/>
      <c r="G68" s="10"/>
      <c r="H68" s="11"/>
    </row>
    <row r="69" spans="1:17" s="9" customFormat="1" ht="15" customHeight="1">
      <c r="B69" s="12"/>
      <c r="C69" s="12"/>
      <c r="D69" s="6"/>
      <c r="E69" s="12"/>
      <c r="F69" s="7"/>
      <c r="G69" s="10"/>
      <c r="H69" s="11"/>
      <c r="K69" s="1"/>
      <c r="L69" s="1"/>
      <c r="M69" s="1"/>
      <c r="N69" s="1"/>
      <c r="O69" s="1"/>
      <c r="P69" s="1"/>
      <c r="Q69" s="1"/>
    </row>
    <row r="70" spans="1:17" s="9" customFormat="1" ht="15" customHeight="1">
      <c r="B70" s="12"/>
      <c r="C70" s="12"/>
      <c r="D70" s="6"/>
      <c r="E70" s="12"/>
      <c r="F70" s="7"/>
      <c r="G70" s="10"/>
      <c r="H70" s="11"/>
      <c r="K70" s="1"/>
      <c r="L70" s="1"/>
      <c r="M70" s="1"/>
      <c r="N70" s="1"/>
      <c r="O70" s="1"/>
      <c r="P70" s="1"/>
      <c r="Q70" s="1"/>
    </row>
    <row r="71" spans="1:17" s="9" customFormat="1" ht="15" customHeight="1">
      <c r="B71" s="12"/>
      <c r="C71" s="12"/>
      <c r="D71" s="6"/>
      <c r="E71" s="12"/>
      <c r="F71" s="7"/>
      <c r="G71" s="10"/>
      <c r="H71" s="11"/>
      <c r="K71" s="1"/>
      <c r="L71" s="1"/>
      <c r="M71" s="1"/>
      <c r="N71" s="1"/>
      <c r="O71" s="1"/>
      <c r="P71" s="1"/>
      <c r="Q71" s="1"/>
    </row>
    <row r="72" spans="1:17" s="9" customFormat="1" ht="15" customHeight="1">
      <c r="B72" s="12"/>
      <c r="C72" s="12"/>
      <c r="D72" s="6"/>
      <c r="E72" s="12"/>
      <c r="F72" s="7"/>
      <c r="G72" s="10"/>
      <c r="H72" s="11"/>
      <c r="K72" s="1"/>
      <c r="L72" s="1"/>
      <c r="M72" s="1"/>
      <c r="N72" s="1"/>
      <c r="O72" s="1"/>
      <c r="P72" s="1"/>
      <c r="Q72" s="1"/>
    </row>
    <row r="73" spans="1:17" s="9" customFormat="1" ht="15" customHeight="1">
      <c r="B73" s="12"/>
      <c r="C73" s="12"/>
      <c r="D73" s="6"/>
      <c r="E73" s="12"/>
      <c r="F73" s="7"/>
      <c r="G73" s="10"/>
      <c r="H73" s="11"/>
      <c r="K73" s="1"/>
      <c r="L73" s="1"/>
      <c r="M73" s="1"/>
      <c r="N73" s="1"/>
      <c r="O73" s="1"/>
      <c r="P73" s="1"/>
      <c r="Q73" s="1"/>
    </row>
    <row r="74" spans="1:17" s="9" customFormat="1" ht="15" customHeight="1">
      <c r="B74" s="12"/>
      <c r="C74" s="12"/>
      <c r="D74" s="6"/>
      <c r="E74" s="12"/>
      <c r="F74" s="7"/>
      <c r="G74" s="10"/>
      <c r="H74" s="11"/>
      <c r="K74" s="1"/>
      <c r="L74" s="1"/>
      <c r="M74" s="1"/>
      <c r="N74" s="1"/>
      <c r="O74" s="1"/>
      <c r="P74" s="1"/>
      <c r="Q74" s="1"/>
    </row>
    <row r="75" spans="1:17" s="9" customFormat="1" ht="15" customHeight="1">
      <c r="B75" s="12"/>
      <c r="C75" s="12"/>
      <c r="D75" s="6"/>
      <c r="E75" s="12"/>
      <c r="F75" s="7"/>
      <c r="G75" s="10"/>
      <c r="H75" s="11"/>
      <c r="K75" s="1"/>
      <c r="L75" s="1"/>
      <c r="M75" s="1"/>
      <c r="N75" s="1"/>
      <c r="O75" s="1"/>
      <c r="P75" s="1"/>
      <c r="Q75" s="1"/>
    </row>
    <row r="76" spans="1:17" s="9" customFormat="1" ht="15" customHeight="1">
      <c r="B76" s="12"/>
      <c r="C76" s="12"/>
      <c r="D76" s="6"/>
      <c r="E76" s="12"/>
      <c r="F76" s="7"/>
      <c r="G76" s="10"/>
      <c r="H76" s="11"/>
      <c r="K76" s="1"/>
      <c r="L76" s="1"/>
      <c r="M76" s="1"/>
      <c r="N76" s="1"/>
      <c r="O76" s="1"/>
      <c r="P76" s="1"/>
      <c r="Q76" s="1"/>
    </row>
    <row r="77" spans="1:17" s="9" customFormat="1" ht="15" customHeight="1">
      <c r="B77" s="12"/>
      <c r="C77" s="12"/>
      <c r="D77" s="6"/>
      <c r="E77" s="12"/>
      <c r="F77" s="7"/>
      <c r="G77" s="10"/>
      <c r="H77" s="11"/>
      <c r="K77" s="1"/>
      <c r="L77" s="1"/>
      <c r="M77" s="1"/>
      <c r="N77" s="1"/>
      <c r="O77" s="1"/>
      <c r="P77" s="1"/>
      <c r="Q77" s="1"/>
    </row>
    <row r="78" spans="1:17" s="9" customFormat="1" ht="15" customHeight="1">
      <c r="B78" s="14"/>
      <c r="C78" s="14"/>
      <c r="D78" s="6"/>
      <c r="E78" s="14"/>
      <c r="F78" s="7"/>
      <c r="G78" s="10"/>
      <c r="H78" s="11"/>
      <c r="K78" s="1"/>
      <c r="L78" s="1"/>
      <c r="M78" s="1"/>
      <c r="N78" s="1"/>
      <c r="O78" s="1"/>
      <c r="P78" s="1"/>
      <c r="Q78" s="1"/>
    </row>
    <row r="79" spans="1:17" s="9" customFormat="1" ht="15" customHeight="1">
      <c r="B79" s="12"/>
      <c r="C79" s="12"/>
      <c r="D79" s="6"/>
      <c r="E79" s="12"/>
      <c r="F79" s="7"/>
      <c r="G79" s="10"/>
      <c r="H79" s="11"/>
      <c r="K79" s="1"/>
      <c r="L79" s="1"/>
      <c r="M79" s="1"/>
      <c r="N79" s="1"/>
      <c r="O79" s="1"/>
      <c r="P79" s="1"/>
      <c r="Q79" s="1"/>
    </row>
    <row r="80" spans="1:17" ht="15" customHeight="1">
      <c r="A80" s="3"/>
      <c r="B80" s="14"/>
      <c r="C80" s="14"/>
      <c r="D80" s="6"/>
      <c r="E80" s="12"/>
      <c r="F80" s="7"/>
    </row>
    <row r="81" spans="1:10" ht="15" customHeight="1">
      <c r="A81" s="3"/>
      <c r="B81" s="14"/>
      <c r="C81" s="14"/>
      <c r="D81" s="6"/>
      <c r="E81" s="14"/>
      <c r="F81" s="7"/>
    </row>
    <row r="82" spans="1:10" ht="15" customHeight="1">
      <c r="A82" s="3"/>
      <c r="B82" s="14"/>
      <c r="C82" s="14"/>
      <c r="D82" s="6"/>
      <c r="E82" s="8"/>
      <c r="F82" s="7"/>
    </row>
    <row r="83" spans="1:10" ht="15" customHeight="1">
      <c r="D83" s="16"/>
      <c r="E83" s="16"/>
      <c r="F83" s="16"/>
      <c r="G83" s="16"/>
      <c r="H83" s="16"/>
      <c r="I83" s="16"/>
      <c r="J83" s="16"/>
    </row>
    <row r="84" spans="1:10" ht="15" customHeight="1">
      <c r="F84" s="1"/>
    </row>
    <row r="85" spans="1:10" ht="16.95" customHeight="1">
      <c r="F85" s="1"/>
    </row>
    <row r="86" spans="1:10" ht="37.200000000000003" customHeight="1">
      <c r="F86" s="1"/>
    </row>
    <row r="87" spans="1:10" ht="19.5" customHeight="1">
      <c r="F87" s="1"/>
    </row>
    <row r="88" spans="1:10" ht="15" customHeight="1">
      <c r="F88" s="1"/>
    </row>
    <row r="89" spans="1:10" ht="15" customHeight="1">
      <c r="F89" s="1"/>
    </row>
    <row r="90" spans="1:10" ht="15" customHeight="1">
      <c r="F90" s="1"/>
    </row>
    <row r="91" spans="1:10" ht="15" customHeight="1">
      <c r="F91" s="1"/>
    </row>
    <row r="92" spans="1:10" ht="15" customHeight="1">
      <c r="F92" s="1"/>
    </row>
    <row r="93" spans="1:10" ht="15" customHeight="1">
      <c r="F93" s="1"/>
    </row>
    <row r="94" spans="1:10" s="16" customFormat="1" ht="15" customHeight="1">
      <c r="A94" s="13"/>
      <c r="D94" s="1"/>
      <c r="E94" s="1"/>
      <c r="F94" s="1"/>
      <c r="G94" s="1"/>
      <c r="H94" s="1"/>
      <c r="I94" s="1"/>
      <c r="J94" s="1"/>
    </row>
    <row r="95" spans="1:10" ht="15" customHeight="1">
      <c r="F95" s="1"/>
    </row>
    <row r="96" spans="1:10" ht="15" customHeight="1">
      <c r="F96" s="1"/>
    </row>
    <row r="97" spans="6:6" ht="15" customHeight="1">
      <c r="F97" s="1"/>
    </row>
    <row r="98" spans="6:6" ht="15" customHeight="1">
      <c r="F98" s="1"/>
    </row>
    <row r="99" spans="6:6" ht="15" customHeight="1">
      <c r="F99" s="1"/>
    </row>
  </sheetData>
  <sortState ref="P8:Q25">
    <sortCondition descending="1" ref="P8:P25"/>
  </sortState>
  <mergeCells count="3">
    <mergeCell ref="A2:B4"/>
    <mergeCell ref="B5:G5"/>
    <mergeCell ref="B28:F29"/>
  </mergeCells>
  <phoneticPr fontId="0" type="noConversion"/>
  <printOptions horizontalCentered="1"/>
  <pageMargins left="0.25" right="0.25" top="0.75" bottom="0.75" header="0.3" footer="0.3"/>
  <pageSetup fitToHeight="3" orientation="portrait" r:id="rId1"/>
  <headerFooter alignWithMargins="0">
    <oddFooter>&amp;CTallahassee-Leon County
Office of Economic Vitality&amp;RRev. 8/26</oddFooter>
  </headerFooter>
  <rowBreaks count="1" manualBreakCount="1">
    <brk id="64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MSA age&amp;sex</vt:lpstr>
      <vt:lpstr>'MSA age&amp;sex'!Print_Area</vt:lpstr>
      <vt:lpstr>'MSA age&amp;sex'!Print_Titles</vt:lpstr>
      <vt:lpstr>'MSA age&amp;sex'!TABLE</vt:lpstr>
    </vt:vector>
  </TitlesOfParts>
  <Company>Office of Economic Vitality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Statistical Digest</dc:title>
  <dc:subject>Tallahassee-Leon County</dc:subject>
  <dc:creator>Lucas, Dan</dc:creator>
  <cp:lastModifiedBy>Daniel Lucas</cp:lastModifiedBy>
  <cp:lastPrinted>2026-08-06T13:46:01Z</cp:lastPrinted>
  <dcterms:created xsi:type="dcterms:W3CDTF">2004-11-07T01:11:49Z</dcterms:created>
  <dcterms:modified xsi:type="dcterms:W3CDTF">2026-08-06T13:46:27Z</dcterms:modified>
</cp:coreProperties>
</file>