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120" windowWidth="12396" windowHeight="8448"/>
  </bookViews>
  <sheets>
    <sheet name="metro pop" sheetId="1" r:id="rId1"/>
  </sheets>
  <definedNames>
    <definedName name="_xlnm.Print_Area" localSheetId="0">'metro pop'!$A$1:$H$57</definedName>
    <definedName name="_xlnm.Print_Titles" localSheetId="0">'metro pop'!$1:$8</definedName>
    <definedName name="TABLE" localSheetId="0">'metro pop'!$B$9:$F$61</definedName>
  </definedNames>
  <calcPr calcId="162913"/>
</workbook>
</file>

<file path=xl/calcChain.xml><?xml version="1.0" encoding="utf-8"?>
<calcChain xmlns="http://schemas.openxmlformats.org/spreadsheetml/2006/main">
  <c r="G43" i="1" l="1"/>
  <c r="H43" i="1"/>
  <c r="G45" i="1"/>
  <c r="H45" i="1"/>
  <c r="G47" i="1"/>
  <c r="H47" i="1"/>
  <c r="G49" i="1"/>
  <c r="H49" i="1"/>
  <c r="G51" i="1"/>
  <c r="H51" i="1"/>
  <c r="G53" i="1"/>
  <c r="H53" i="1"/>
  <c r="G10" i="1"/>
  <c r="H10" i="1"/>
  <c r="G12" i="1"/>
  <c r="H12" i="1"/>
  <c r="G14" i="1"/>
  <c r="H14" i="1"/>
  <c r="G16" i="1"/>
  <c r="H16" i="1"/>
  <c r="G18" i="1"/>
  <c r="H18" i="1"/>
  <c r="G20" i="1"/>
  <c r="H20" i="1"/>
  <c r="G22" i="1"/>
  <c r="H22" i="1"/>
  <c r="G24" i="1"/>
  <c r="H24" i="1"/>
  <c r="G26" i="1"/>
  <c r="H26" i="1"/>
  <c r="G28" i="1"/>
  <c r="H28" i="1"/>
  <c r="G30" i="1"/>
  <c r="H30" i="1"/>
  <c r="G32" i="1"/>
  <c r="H32" i="1"/>
  <c r="G34" i="1"/>
  <c r="H34" i="1"/>
  <c r="G36" i="1"/>
  <c r="H36" i="1"/>
  <c r="G38" i="1"/>
  <c r="H38" i="1"/>
  <c r="G40" i="1"/>
  <c r="H40" i="1"/>
  <c r="H9" i="1"/>
  <c r="G9" i="1"/>
  <c r="E40" i="1" l="1"/>
  <c r="F36" i="1" l="1"/>
  <c r="E9" i="1" l="1"/>
  <c r="F32" i="1" l="1"/>
  <c r="E32" i="1"/>
  <c r="F9" i="1" l="1"/>
  <c r="E10" i="1"/>
  <c r="E12" i="1"/>
  <c r="E14" i="1"/>
  <c r="E16" i="1"/>
  <c r="E18" i="1"/>
  <c r="E20" i="1"/>
  <c r="E22" i="1"/>
  <c r="E24" i="1"/>
  <c r="E26" i="1"/>
  <c r="E30" i="1"/>
  <c r="E28" i="1"/>
  <c r="E36" i="1"/>
  <c r="E34" i="1"/>
  <c r="E38" i="1"/>
  <c r="E45" i="1"/>
  <c r="E43" i="1"/>
  <c r="E47" i="1"/>
  <c r="E49" i="1"/>
  <c r="E51" i="1"/>
  <c r="E53" i="1"/>
  <c r="F10" i="1"/>
  <c r="F12" i="1"/>
  <c r="F14" i="1"/>
  <c r="F16" i="1"/>
  <c r="F18" i="1"/>
  <c r="F20" i="1"/>
  <c r="F22" i="1"/>
  <c r="F24" i="1"/>
  <c r="F26" i="1"/>
  <c r="F30" i="1"/>
  <c r="F28" i="1"/>
  <c r="F34" i="1"/>
  <c r="F38" i="1"/>
  <c r="F40" i="1"/>
  <c r="F45" i="1"/>
  <c r="F43" i="1"/>
  <c r="F47" i="1"/>
  <c r="F49" i="1"/>
  <c r="F51" i="1"/>
  <c r="F53" i="1"/>
</calcChain>
</file>

<file path=xl/sharedStrings.xml><?xml version="1.0" encoding="utf-8"?>
<sst xmlns="http://schemas.openxmlformats.org/spreadsheetml/2006/main" count="61" uniqueCount="59">
  <si>
    <t>Demographics</t>
  </si>
  <si>
    <t>Population:</t>
  </si>
  <si>
    <t xml:space="preserve"> </t>
  </si>
  <si>
    <t>Metropolitan Area</t>
  </si>
  <si>
    <t>All Metropolitan Areas</t>
  </si>
  <si>
    <t>Miami-Fort Lauderdale-West Palm Beach</t>
  </si>
  <si>
    <t xml:space="preserve">     (Broward, Miami-Dade, Palm Beach)</t>
  </si>
  <si>
    <t>Tampa-St. Petersburg-Clearwater</t>
  </si>
  <si>
    <t xml:space="preserve">     (Hernando, Hillsborough, Pasco, Pinellas)</t>
  </si>
  <si>
    <t>Orlando-Kissimmee-Sanford</t>
  </si>
  <si>
    <t xml:space="preserve">     (Lake, Orange, Osceola, Seminole)</t>
  </si>
  <si>
    <t>Jacksonville</t>
  </si>
  <si>
    <t xml:space="preserve">     (Baker, Clay, Duval, Nassau, St. Johns)</t>
  </si>
  <si>
    <t>North Port-Sarasota-Bradenton</t>
  </si>
  <si>
    <t xml:space="preserve">     (Manatee, Sarasota)</t>
  </si>
  <si>
    <t>Cape Coral-Fort Myers</t>
  </si>
  <si>
    <t xml:space="preserve">     (Lee)</t>
  </si>
  <si>
    <t>Lakeland-Winter Haven</t>
  </si>
  <si>
    <t xml:space="preserve">     (Polk)</t>
  </si>
  <si>
    <t>Deltona-Daytona Beach-Ormond Beach</t>
  </si>
  <si>
    <t>Palm Bay-Melbourne-Titusville</t>
  </si>
  <si>
    <t xml:space="preserve">     (Brevard)</t>
  </si>
  <si>
    <t>Pensacola-Ferry Pass-Brent</t>
  </si>
  <si>
    <t xml:space="preserve">     (Escambia, Santa Rosa)</t>
  </si>
  <si>
    <t>Port St. Lucie</t>
  </si>
  <si>
    <t xml:space="preserve">     (Martin, St. Lucie)</t>
  </si>
  <si>
    <t>Tallahassee</t>
  </si>
  <si>
    <t xml:space="preserve">     (Gadsden, Jefferson, Leon, Wakulla)</t>
  </si>
  <si>
    <t>Ocala</t>
  </si>
  <si>
    <t xml:space="preserve">     (Marion)</t>
  </si>
  <si>
    <t xml:space="preserve">     (Collier)</t>
  </si>
  <si>
    <t>Gainesville</t>
  </si>
  <si>
    <t>Crestview-Fort Walton Beach-Destin</t>
  </si>
  <si>
    <t xml:space="preserve">     (Okaloosa, Walton)</t>
  </si>
  <si>
    <t>Punta Gorda</t>
  </si>
  <si>
    <t xml:space="preserve">     (Charlotte)</t>
  </si>
  <si>
    <t>Homosassa Springs</t>
  </si>
  <si>
    <t xml:space="preserve">     (Citrus)</t>
  </si>
  <si>
    <t xml:space="preserve">     (Indian River)</t>
  </si>
  <si>
    <t xml:space="preserve">     (Sumter)</t>
  </si>
  <si>
    <t>Sebring</t>
  </si>
  <si>
    <t xml:space="preserve">     (Highlands)</t>
  </si>
  <si>
    <t>(County or Counties)</t>
  </si>
  <si>
    <t>Percent Change
 2010-2020</t>
  </si>
  <si>
    <t>Annual Growth Rate 2010-2020</t>
  </si>
  <si>
    <t xml:space="preserve">      (Flagler, Volusia)</t>
  </si>
  <si>
    <t xml:space="preserve">     (Alachua, Gilchrist, Levy)</t>
  </si>
  <si>
    <t>2020 Census Pop.</t>
  </si>
  <si>
    <t>2010 Census Pop.</t>
  </si>
  <si>
    <t xml:space="preserve">     (Bay, Washington)</t>
  </si>
  <si>
    <t>Wildwood-The Villages</t>
  </si>
  <si>
    <t>Naples-Marco Island</t>
  </si>
  <si>
    <t>Panama City-Panama City Beach</t>
  </si>
  <si>
    <t>Sebastian-Vero Beach-West Vero Corridor</t>
  </si>
  <si>
    <t>2025
Pop.
Estimate</t>
  </si>
  <si>
    <t>Annual Growth Rate 2020-2025</t>
  </si>
  <si>
    <t>Percent Change
 2020-2025</t>
  </si>
  <si>
    <t xml:space="preserve">Trend: The population of the Tallahassee MSA (Gadsden, Jefferson, Leon and Wakulla Counties) was estimated at 404,606 in 2025, up 5.3% from 2020. The Tallahassee MSA's annual rate of growth in the 2020s has been around 1.0%, compared with 0.5% in the 2010s and 1.4% during the decade of the 2000s. </t>
  </si>
  <si>
    <t>Sources: Executive Office of the President, U.S. Office of Management and Budget MSA definitions (OMB Bulletin No. 23-01); U.S. Department of Commerce, Bureau of the Census; University of Florida, Bureau of Economic and Business Research, Florida Estimates of Population,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</si>
</sst>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10"/>
      <name val="Calibri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rgb="FFFF0000"/>
      <name val="Arial"/>
      <family val="2"/>
    </font>
    <font>
      <sz val="11"/>
      <name val="Verdana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7" fillId="0" borderId="0">
      <alignment horizontal="left" inden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164" fontId="6" fillId="0" borderId="0" xfId="2" applyNumberFormat="1" applyFont="1" applyFill="1" applyBorder="1" applyAlignment="1"/>
    <xf numFmtId="164" fontId="6" fillId="0" borderId="0" xfId="2" applyNumberFormat="1" applyFont="1" applyFill="1" applyBorder="1" applyAlignment="1">
      <alignment horizontal="right"/>
    </xf>
    <xf numFmtId="0" fontId="6" fillId="0" borderId="0" xfId="1" applyFont="1" applyFill="1"/>
    <xf numFmtId="164" fontId="6" fillId="0" borderId="0" xfId="1" applyNumberFormat="1" applyFont="1" applyFill="1"/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9" fillId="0" borderId="0" xfId="0" applyFont="1" applyFill="1" applyAlignment="1"/>
    <xf numFmtId="3" fontId="6" fillId="0" borderId="0" xfId="0" applyNumberFormat="1" applyFont="1" applyFill="1" applyBorder="1" applyAlignment="1"/>
    <xf numFmtId="0" fontId="9" fillId="0" borderId="0" xfId="0" applyFont="1" applyFill="1"/>
    <xf numFmtId="164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vertical="top"/>
    </xf>
    <xf numFmtId="0" fontId="14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164" fontId="10" fillId="0" borderId="0" xfId="2" applyNumberFormat="1" applyFont="1" applyFill="1" applyBorder="1" applyAlignment="1">
      <alignment horizontal="right"/>
    </xf>
    <xf numFmtId="164" fontId="12" fillId="0" borderId="0" xfId="0" applyNumberFormat="1" applyFont="1" applyAlignment="1"/>
    <xf numFmtId="164" fontId="20" fillId="0" borderId="0" xfId="2" applyNumberFormat="1" applyFont="1" applyFill="1" applyBorder="1" applyAlignment="1"/>
    <xf numFmtId="164" fontId="10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3" fontId="19" fillId="0" borderId="0" xfId="4" applyNumberFormat="1" applyFont="1" applyFill="1" applyBorder="1" applyAlignment="1">
      <alignment horizontal="right" vertical="center" shrinkToFit="1" readingOrder="1"/>
    </xf>
    <xf numFmtId="3" fontId="10" fillId="0" borderId="0" xfId="0" applyNumberFormat="1" applyFont="1" applyBorder="1" applyAlignment="1">
      <alignment vertical="center" shrinkToFit="1" readingOrder="1"/>
    </xf>
    <xf numFmtId="3" fontId="19" fillId="0" borderId="0" xfId="5" applyNumberFormat="1" applyFont="1" applyFill="1" applyAlignment="1">
      <alignment vertical="center" readingOrder="1"/>
    </xf>
    <xf numFmtId="3" fontId="10" fillId="0" borderId="0" xfId="0" applyNumberFormat="1" applyFont="1" applyAlignment="1">
      <alignment horizontal="right" vertical="center" readingOrder="1"/>
    </xf>
    <xf numFmtId="3" fontId="15" fillId="0" borderId="0" xfId="0" applyNumberFormat="1" applyFont="1" applyFill="1" applyBorder="1" applyAlignment="1">
      <alignment horizontal="right" vertical="center" readingOrder="1"/>
    </xf>
    <xf numFmtId="3" fontId="10" fillId="0" borderId="0" xfId="0" applyNumberFormat="1" applyFont="1" applyBorder="1" applyAlignment="1">
      <alignment horizontal="right" vertical="center" readingOrder="1"/>
    </xf>
    <xf numFmtId="3" fontId="19" fillId="0" borderId="0" xfId="5" applyNumberFormat="1" applyFont="1" applyFill="1" applyBorder="1" applyAlignment="1" applyProtection="1">
      <alignment horizontal="right" vertical="center" readingOrder="1"/>
    </xf>
    <xf numFmtId="3" fontId="18" fillId="0" borderId="0" xfId="5" applyNumberFormat="1" applyFont="1" applyFill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9" fillId="0" borderId="0" xfId="5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center" wrapText="1"/>
    </xf>
  </cellXfs>
  <cellStyles count="11">
    <cellStyle name="Comma 2" xfId="4"/>
    <cellStyle name="Comma 3" xfId="8"/>
    <cellStyle name="Normal" xfId="0" builtinId="0"/>
    <cellStyle name="Normal 2" xfId="3"/>
    <cellStyle name="Normal 2 2" xfId="10"/>
    <cellStyle name="Normal 3" xfId="6"/>
    <cellStyle name="Normal 4" xfId="5"/>
    <cellStyle name="Normal_Pub School Enroll" xfId="1"/>
    <cellStyle name="Percent" xfId="2" builtinId="5"/>
    <cellStyle name="Percent 2" xfId="9"/>
    <cellStyle name="Style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588670</xdr:colOff>
      <xdr:row>1</xdr:row>
      <xdr:rowOff>9524</xdr:rowOff>
    </xdr:from>
    <xdr:to>
      <xdr:col>0</xdr:col>
      <xdr:colOff>2161150</xdr:colOff>
      <xdr:row>3</xdr:row>
      <xdr:rowOff>144779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8670" y="200024"/>
          <a:ext cx="157248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6"/>
  <sheetViews>
    <sheetView tabSelected="1" zoomScale="120" zoomScaleNormal="120" zoomScaleSheetLayoutView="100" workbookViewId="0">
      <selection activeCell="A6" sqref="A6:H6"/>
    </sheetView>
  </sheetViews>
  <sheetFormatPr defaultColWidth="9.109375" defaultRowHeight="15" customHeight="1"/>
  <cols>
    <col min="1" max="1" width="37" style="1" customWidth="1"/>
    <col min="2" max="4" width="10.33203125" style="1" customWidth="1"/>
    <col min="5" max="5" width="8.6640625" style="1" customWidth="1"/>
    <col min="6" max="6" width="8.6640625" style="4" customWidth="1"/>
    <col min="7" max="8" width="8.6640625" style="1" customWidth="1"/>
    <col min="9" max="10" width="9.109375" style="1"/>
    <col min="11" max="11" width="36.109375" style="1" customWidth="1"/>
    <col min="12" max="12" width="26.88671875" style="1" customWidth="1"/>
    <col min="13" max="13" width="27.6640625" style="1" customWidth="1"/>
    <col min="14" max="16384" width="9.109375" style="1"/>
  </cols>
  <sheetData>
    <row r="2" spans="1:15" ht="20.100000000000001" customHeight="1">
      <c r="B2" s="16" t="s">
        <v>0</v>
      </c>
      <c r="C2" s="16"/>
    </row>
    <row r="3" spans="1:15" ht="21">
      <c r="B3" s="17" t="s">
        <v>1</v>
      </c>
      <c r="C3" s="17"/>
      <c r="F3" s="13"/>
      <c r="G3" s="13"/>
    </row>
    <row r="4" spans="1:15" s="2" customFormat="1" ht="21">
      <c r="B4" s="18" t="s">
        <v>3</v>
      </c>
      <c r="C4" s="18"/>
      <c r="F4" s="13"/>
      <c r="G4" s="13"/>
    </row>
    <row r="5" spans="1:15" ht="12.6" customHeight="1">
      <c r="E5" s="14"/>
      <c r="F5" s="14"/>
      <c r="G5" s="14"/>
    </row>
    <row r="6" spans="1:15" ht="33.6" customHeight="1">
      <c r="A6" s="62" t="s">
        <v>57</v>
      </c>
      <c r="B6" s="62"/>
      <c r="C6" s="62"/>
      <c r="D6" s="62"/>
      <c r="E6" s="62"/>
      <c r="F6" s="62"/>
      <c r="G6" s="62"/>
      <c r="H6" s="62"/>
    </row>
    <row r="7" spans="1:15" ht="32.4" customHeight="1">
      <c r="A7" s="38" t="s">
        <v>3</v>
      </c>
      <c r="B7" s="59" t="s">
        <v>54</v>
      </c>
      <c r="C7" s="59" t="s">
        <v>47</v>
      </c>
      <c r="D7" s="59" t="s">
        <v>48</v>
      </c>
      <c r="E7" s="59" t="s">
        <v>43</v>
      </c>
      <c r="F7" s="59" t="s">
        <v>44</v>
      </c>
      <c r="G7" s="59" t="s">
        <v>56</v>
      </c>
      <c r="H7" s="59" t="s">
        <v>55</v>
      </c>
    </row>
    <row r="8" spans="1:15" s="34" customFormat="1" ht="25.95" customHeight="1">
      <c r="A8" s="39" t="s">
        <v>42</v>
      </c>
      <c r="B8" s="60"/>
      <c r="C8" s="60"/>
      <c r="D8" s="60"/>
      <c r="E8" s="60"/>
      <c r="F8" s="60"/>
      <c r="G8" s="60"/>
      <c r="H8" s="60"/>
    </row>
    <row r="9" spans="1:15" s="34" customFormat="1" ht="15.9" customHeight="1">
      <c r="A9" s="31" t="s">
        <v>4</v>
      </c>
      <c r="B9" s="57">
        <v>22688948</v>
      </c>
      <c r="C9" s="45">
        <v>20879688</v>
      </c>
      <c r="D9" s="46">
        <v>18144168</v>
      </c>
      <c r="E9" s="33">
        <f>C9/D9-1</f>
        <v>0.15076579978756821</v>
      </c>
      <c r="F9" s="33">
        <f>(C9/D9)^(1/10)-1</f>
        <v>1.4141826124474122E-2</v>
      </c>
      <c r="G9" s="43">
        <f>(B9-C9)/C9</f>
        <v>8.6651677936950014E-2</v>
      </c>
      <c r="H9" s="43">
        <f>(B9/C9)^(1/5)-1</f>
        <v>1.6759106924089773E-2</v>
      </c>
      <c r="J9" s="35"/>
      <c r="N9" s="23"/>
      <c r="O9" s="23"/>
    </row>
    <row r="10" spans="1:15" ht="15.9" customHeight="1">
      <c r="A10" s="24" t="s">
        <v>5</v>
      </c>
      <c r="B10" s="58">
        <v>6364623</v>
      </c>
      <c r="C10" s="47">
        <v>6138333</v>
      </c>
      <c r="D10" s="48">
        <v>5564657</v>
      </c>
      <c r="E10" s="33">
        <f>C10/D10-1</f>
        <v>0.10309278721042459</v>
      </c>
      <c r="F10" s="33">
        <f>(C10/D10)^(1/10)-1</f>
        <v>9.8600793222418659E-3</v>
      </c>
      <c r="G10" s="43">
        <f t="shared" ref="G10:G40" si="0">(B10-C10)/C10</f>
        <v>3.6865057663049559E-2</v>
      </c>
      <c r="H10" s="43">
        <f t="shared" ref="H10:H40" si="1">(B10/C10)^(1/5)-1</f>
        <v>7.2666334041835423E-3</v>
      </c>
      <c r="J10" s="19"/>
      <c r="N10" s="21"/>
      <c r="O10" s="21"/>
    </row>
    <row r="11" spans="1:15" ht="15.9" customHeight="1">
      <c r="A11" s="25" t="s">
        <v>6</v>
      </c>
      <c r="B11" s="58"/>
      <c r="C11" s="49"/>
      <c r="D11" s="48"/>
      <c r="E11" s="33"/>
      <c r="F11" s="33"/>
      <c r="G11" s="43"/>
      <c r="H11" s="43"/>
      <c r="J11" s="19"/>
      <c r="N11" s="21"/>
      <c r="O11" s="21"/>
    </row>
    <row r="12" spans="1:15" ht="15.9" customHeight="1">
      <c r="A12" s="27" t="s">
        <v>7</v>
      </c>
      <c r="B12" s="58">
        <v>3403788</v>
      </c>
      <c r="C12" s="47">
        <v>3175275</v>
      </c>
      <c r="D12" s="48">
        <v>2783243</v>
      </c>
      <c r="E12" s="33">
        <f>C12/D12-1</f>
        <v>0.14085439180121884</v>
      </c>
      <c r="F12" s="33">
        <f>(C12/D12)^(1/10)-1</f>
        <v>1.3264953950336889E-2</v>
      </c>
      <c r="G12" s="43">
        <f t="shared" si="0"/>
        <v>7.1966365117981906E-2</v>
      </c>
      <c r="H12" s="43">
        <f t="shared" si="1"/>
        <v>1.3995976555079226E-2</v>
      </c>
      <c r="J12" s="19"/>
      <c r="N12" s="21"/>
      <c r="O12" s="21"/>
    </row>
    <row r="13" spans="1:15" ht="15.9" customHeight="1">
      <c r="A13" s="25" t="s">
        <v>8</v>
      </c>
      <c r="B13" s="58"/>
      <c r="C13" s="49"/>
      <c r="D13" s="48"/>
      <c r="E13" s="33"/>
      <c r="F13" s="33"/>
      <c r="G13" s="43"/>
      <c r="H13" s="43"/>
      <c r="J13" s="19"/>
      <c r="N13" s="21"/>
      <c r="O13" s="21"/>
    </row>
    <row r="14" spans="1:15" ht="15.9" customHeight="1">
      <c r="A14" s="28" t="s">
        <v>9</v>
      </c>
      <c r="B14" s="58">
        <v>2961947</v>
      </c>
      <c r="C14" s="47">
        <v>2673376</v>
      </c>
      <c r="D14" s="48">
        <v>2134406</v>
      </c>
      <c r="E14" s="33">
        <f>C14/D14-1</f>
        <v>0.25251521969109914</v>
      </c>
      <c r="F14" s="33">
        <f>(C14/D14)^(1/10)-1</f>
        <v>2.2770754577620567E-2</v>
      </c>
      <c r="G14" s="43">
        <f t="shared" si="0"/>
        <v>0.10794254156542139</v>
      </c>
      <c r="H14" s="43">
        <f t="shared" si="1"/>
        <v>2.0712533670925737E-2</v>
      </c>
      <c r="J14" s="19"/>
      <c r="N14" s="21"/>
      <c r="O14" s="21"/>
    </row>
    <row r="15" spans="1:15" ht="15.9" customHeight="1">
      <c r="A15" s="25" t="s">
        <v>10</v>
      </c>
      <c r="B15" s="58"/>
      <c r="C15" s="49"/>
      <c r="D15" s="48"/>
      <c r="E15" s="33"/>
      <c r="F15" s="33"/>
      <c r="G15" s="43"/>
      <c r="H15" s="43"/>
      <c r="J15" s="19"/>
      <c r="N15" s="21"/>
      <c r="O15" s="21"/>
    </row>
    <row r="16" spans="1:15" ht="15.9" customHeight="1">
      <c r="A16" s="28" t="s">
        <v>11</v>
      </c>
      <c r="B16" s="58">
        <v>1802177</v>
      </c>
      <c r="C16" s="47">
        <v>1605848</v>
      </c>
      <c r="D16" s="48">
        <v>1345596</v>
      </c>
      <c r="E16" s="33">
        <f>C16/D16-1</f>
        <v>0.19341020633236128</v>
      </c>
      <c r="F16" s="33">
        <f>(C16/D16)^(1/10)-1</f>
        <v>1.7838735829346142E-2</v>
      </c>
      <c r="G16" s="43">
        <f t="shared" si="0"/>
        <v>0.1222587691985792</v>
      </c>
      <c r="H16" s="43">
        <f t="shared" si="1"/>
        <v>2.3336822483992936E-2</v>
      </c>
      <c r="J16" s="19"/>
      <c r="N16" s="21"/>
      <c r="O16" s="21"/>
    </row>
    <row r="17" spans="1:19" ht="15.9" customHeight="1">
      <c r="A17" s="25" t="s">
        <v>12</v>
      </c>
      <c r="B17" s="58"/>
      <c r="C17" s="49"/>
      <c r="D17" s="48"/>
      <c r="E17" s="33"/>
      <c r="F17" s="33"/>
      <c r="G17" s="43"/>
      <c r="H17" s="43"/>
      <c r="J17" s="19"/>
      <c r="N17" s="21"/>
      <c r="O17" s="21"/>
    </row>
    <row r="18" spans="1:19" ht="15.9" customHeight="1">
      <c r="A18" s="24" t="s">
        <v>13</v>
      </c>
      <c r="B18" s="58">
        <v>954485</v>
      </c>
      <c r="C18" s="47">
        <v>833716</v>
      </c>
      <c r="D18" s="50">
        <v>702281</v>
      </c>
      <c r="E18" s="33">
        <f>C18/D18-1</f>
        <v>0.18715442963713946</v>
      </c>
      <c r="F18" s="33">
        <f>(C18/D18)^(1/10)-1</f>
        <v>1.7303928797704593E-2</v>
      </c>
      <c r="G18" s="43">
        <f t="shared" si="0"/>
        <v>0.14485628199530776</v>
      </c>
      <c r="H18" s="43">
        <f t="shared" si="1"/>
        <v>2.7425154340414259E-2</v>
      </c>
    </row>
    <row r="19" spans="1:19" ht="15.9" customHeight="1">
      <c r="A19" s="25" t="s">
        <v>14</v>
      </c>
      <c r="B19" s="58"/>
      <c r="C19" s="49"/>
      <c r="D19" s="50"/>
      <c r="E19" s="33"/>
      <c r="F19" s="33"/>
      <c r="G19" s="43"/>
      <c r="H19" s="43"/>
      <c r="R19"/>
      <c r="S19"/>
    </row>
    <row r="20" spans="1:19" ht="15.9" customHeight="1">
      <c r="A20" s="24" t="s">
        <v>15</v>
      </c>
      <c r="B20" s="58">
        <v>839223</v>
      </c>
      <c r="C20" s="51">
        <v>760822</v>
      </c>
      <c r="D20" s="50">
        <v>618754</v>
      </c>
      <c r="E20" s="33">
        <f>C20/D20-1</f>
        <v>0.22960336418027194</v>
      </c>
      <c r="F20" s="33">
        <f>(C20/D20)^(1/10)-1</f>
        <v>2.088425144302497E-2</v>
      </c>
      <c r="G20" s="43">
        <f t="shared" si="0"/>
        <v>0.10304775624259026</v>
      </c>
      <c r="H20" s="43">
        <f t="shared" si="1"/>
        <v>1.9809053380692498E-2</v>
      </c>
      <c r="R20"/>
      <c r="S20"/>
    </row>
    <row r="21" spans="1:19" ht="15.9" customHeight="1">
      <c r="A21" s="25" t="s">
        <v>16</v>
      </c>
      <c r="B21" s="58"/>
      <c r="C21" s="49"/>
      <c r="D21" s="50"/>
      <c r="E21" s="33"/>
      <c r="F21" s="33"/>
      <c r="G21" s="43"/>
      <c r="H21" s="43"/>
    </row>
    <row r="22" spans="1:19" ht="15.9" customHeight="1">
      <c r="A22" s="28" t="s">
        <v>17</v>
      </c>
      <c r="B22" s="58">
        <v>846896</v>
      </c>
      <c r="C22" s="51">
        <v>725046</v>
      </c>
      <c r="D22" s="50">
        <v>602095</v>
      </c>
      <c r="E22" s="33">
        <f>C22/D22-1</f>
        <v>0.20420531643677498</v>
      </c>
      <c r="F22" s="33">
        <f>(C22/D22)^(1/10)-1</f>
        <v>1.8755705547855994E-2</v>
      </c>
      <c r="G22" s="43">
        <f t="shared" si="0"/>
        <v>0.16805830250770296</v>
      </c>
      <c r="H22" s="43">
        <f t="shared" si="1"/>
        <v>3.1556224893171336E-2</v>
      </c>
    </row>
    <row r="23" spans="1:19" ht="15.9" customHeight="1">
      <c r="A23" s="25" t="s">
        <v>18</v>
      </c>
      <c r="B23" s="58"/>
      <c r="C23" s="49"/>
      <c r="D23" s="50"/>
      <c r="E23" s="33"/>
      <c r="F23" s="33"/>
      <c r="G23" s="43"/>
      <c r="H23" s="43"/>
    </row>
    <row r="24" spans="1:19" ht="15.9" customHeight="1">
      <c r="A24" s="24" t="s">
        <v>19</v>
      </c>
      <c r="B24" s="58">
        <v>745247</v>
      </c>
      <c r="C24" s="48">
        <v>668921</v>
      </c>
      <c r="D24" s="50">
        <v>590289</v>
      </c>
      <c r="E24" s="33">
        <f>C24/D24-1</f>
        <v>0.1332093262791616</v>
      </c>
      <c r="F24" s="33">
        <f>(C24/D24)^(1/10)-1</f>
        <v>1.2583891023245863E-2</v>
      </c>
      <c r="G24" s="43">
        <f t="shared" si="0"/>
        <v>0.11410316016390576</v>
      </c>
      <c r="H24" s="43">
        <f t="shared" si="1"/>
        <v>2.1845134111965425E-2</v>
      </c>
    </row>
    <row r="25" spans="1:19" ht="15.9" customHeight="1">
      <c r="A25" s="25" t="s">
        <v>45</v>
      </c>
      <c r="B25" s="58"/>
      <c r="C25" s="49"/>
      <c r="D25" s="50"/>
      <c r="E25" s="33"/>
      <c r="F25" s="33"/>
      <c r="G25" s="43"/>
      <c r="H25" s="43"/>
      <c r="I25" s="1" t="s">
        <v>2</v>
      </c>
    </row>
    <row r="26" spans="1:19" ht="15.9" customHeight="1">
      <c r="A26" s="24" t="s">
        <v>20</v>
      </c>
      <c r="B26" s="58">
        <v>667900</v>
      </c>
      <c r="C26" s="51">
        <v>606612</v>
      </c>
      <c r="D26" s="50">
        <v>543376</v>
      </c>
      <c r="E26" s="33">
        <f>C26/D26-1</f>
        <v>0.11637613733400087</v>
      </c>
      <c r="F26" s="33">
        <f>(C26/D26)^(1/10)-1</f>
        <v>1.1069604429296165E-2</v>
      </c>
      <c r="G26" s="43">
        <f t="shared" si="0"/>
        <v>0.10103327992192702</v>
      </c>
      <c r="H26" s="43">
        <f t="shared" si="1"/>
        <v>1.94362891778046E-2</v>
      </c>
    </row>
    <row r="27" spans="1:19" ht="15.9" customHeight="1">
      <c r="A27" s="25" t="s">
        <v>21</v>
      </c>
      <c r="B27" s="58"/>
      <c r="C27" s="49"/>
      <c r="D27" s="50"/>
      <c r="E27" s="33"/>
      <c r="F27" s="33"/>
      <c r="G27" s="43"/>
      <c r="H27" s="43"/>
    </row>
    <row r="28" spans="1:19" ht="15.9" customHeight="1">
      <c r="A28" s="24" t="s">
        <v>24</v>
      </c>
      <c r="B28" s="58">
        <v>550599</v>
      </c>
      <c r="C28" s="47">
        <v>487657</v>
      </c>
      <c r="D28" s="50">
        <v>424107</v>
      </c>
      <c r="E28" s="33">
        <f>C28/D28-1</f>
        <v>0.14984426100017223</v>
      </c>
      <c r="F28" s="33">
        <f>(C28/D28)^(1/10)-1</f>
        <v>1.4060583878326982E-2</v>
      </c>
      <c r="G28" s="43">
        <f t="shared" si="0"/>
        <v>0.12907022763950893</v>
      </c>
      <c r="H28" s="43">
        <f t="shared" si="1"/>
        <v>2.4576029562361823E-2</v>
      </c>
    </row>
    <row r="29" spans="1:19" ht="15.9" customHeight="1">
      <c r="A29" s="25" t="s">
        <v>25</v>
      </c>
      <c r="B29" s="36"/>
      <c r="C29" s="36"/>
      <c r="D29" s="32"/>
      <c r="E29" s="33"/>
      <c r="F29" s="33"/>
      <c r="G29" s="43"/>
      <c r="H29" s="43"/>
    </row>
    <row r="30" spans="1:19" ht="15.9" customHeight="1">
      <c r="A30" s="24" t="s">
        <v>22</v>
      </c>
      <c r="B30" s="48">
        <v>549173</v>
      </c>
      <c r="C30" s="48">
        <v>509905</v>
      </c>
      <c r="D30" s="50">
        <v>448991</v>
      </c>
      <c r="E30" s="33">
        <f>C30/D30-1</f>
        <v>0.13566864369218989</v>
      </c>
      <c r="F30" s="33">
        <f>(C30/D30)^(1/10)-1</f>
        <v>1.2803430033452745E-2</v>
      </c>
      <c r="G30" s="43">
        <f t="shared" si="0"/>
        <v>7.7010423510261716E-2</v>
      </c>
      <c r="H30" s="43">
        <f t="shared" si="1"/>
        <v>1.494844213956692E-2</v>
      </c>
    </row>
    <row r="31" spans="1:19" ht="15.9" customHeight="1">
      <c r="A31" s="25" t="s">
        <v>23</v>
      </c>
      <c r="B31" s="49"/>
      <c r="C31" s="49"/>
      <c r="D31" s="50"/>
      <c r="E31" s="33"/>
      <c r="F31" s="33"/>
      <c r="G31" s="43"/>
      <c r="H31" s="43"/>
    </row>
    <row r="32" spans="1:19" ht="15.9" customHeight="1">
      <c r="A32" s="28" t="s">
        <v>28</v>
      </c>
      <c r="B32" s="51">
        <v>433675</v>
      </c>
      <c r="C32" s="51">
        <v>375908</v>
      </c>
      <c r="D32" s="32">
        <v>331303</v>
      </c>
      <c r="E32" s="33">
        <f>C32/D32-1</f>
        <v>0.13463506216363874</v>
      </c>
      <c r="F32" s="33">
        <f>(C32/D32)^(1/10)-1</f>
        <v>1.2711216174050355E-2</v>
      </c>
      <c r="G32" s="43">
        <f t="shared" si="0"/>
        <v>0.15367323919682477</v>
      </c>
      <c r="H32" s="43">
        <f t="shared" si="1"/>
        <v>2.900281715649311E-2</v>
      </c>
    </row>
    <row r="33" spans="1:17" ht="15.9" customHeight="1">
      <c r="A33" s="25" t="s">
        <v>29</v>
      </c>
      <c r="B33" s="36"/>
      <c r="C33" s="36"/>
      <c r="D33" s="32"/>
      <c r="E33" s="33"/>
      <c r="F33" s="33"/>
      <c r="G33" s="43"/>
      <c r="H33" s="43"/>
    </row>
    <row r="34" spans="1:17" ht="15.9" customHeight="1">
      <c r="A34" s="24" t="s">
        <v>51</v>
      </c>
      <c r="B34" s="51">
        <v>413314</v>
      </c>
      <c r="C34" s="51">
        <v>375752</v>
      </c>
      <c r="D34" s="32">
        <v>321520</v>
      </c>
      <c r="E34" s="33">
        <f>C34/D34-1</f>
        <v>0.16867379945260019</v>
      </c>
      <c r="F34" s="33">
        <f>(C34/D34)^(1/10)-1</f>
        <v>1.5709070397180946E-2</v>
      </c>
      <c r="G34" s="43">
        <f t="shared" si="0"/>
        <v>9.9964870446464696E-2</v>
      </c>
      <c r="H34" s="43">
        <f t="shared" si="1"/>
        <v>1.923836629602782E-2</v>
      </c>
      <c r="K34" s="15"/>
      <c r="O34" s="6"/>
      <c r="P34" s="6"/>
      <c r="Q34" s="6"/>
    </row>
    <row r="35" spans="1:17" ht="15.9" customHeight="1">
      <c r="A35" s="25" t="s">
        <v>30</v>
      </c>
      <c r="B35" s="36"/>
      <c r="C35" s="36"/>
      <c r="D35" s="32"/>
      <c r="E35" s="33"/>
      <c r="F35" s="33"/>
      <c r="G35" s="43"/>
      <c r="H35" s="43"/>
      <c r="K35" s="15"/>
      <c r="O35" s="6"/>
      <c r="P35" s="6"/>
      <c r="Q35" s="6"/>
    </row>
    <row r="36" spans="1:17" ht="15.9" customHeight="1">
      <c r="A36" s="29" t="s">
        <v>26</v>
      </c>
      <c r="B36" s="52">
        <v>404606</v>
      </c>
      <c r="C36" s="52">
        <v>384298</v>
      </c>
      <c r="D36" s="53">
        <v>367413</v>
      </c>
      <c r="E36" s="41">
        <f>C36/D36-1</f>
        <v>4.5956457719242394E-2</v>
      </c>
      <c r="F36" s="41">
        <f>(C36/D36)^(1/10)-1</f>
        <v>4.5032831762785719E-3</v>
      </c>
      <c r="G36" s="44">
        <f t="shared" si="0"/>
        <v>5.2844407204825423E-2</v>
      </c>
      <c r="H36" s="44">
        <f t="shared" si="1"/>
        <v>1.0352310351454452E-2</v>
      </c>
      <c r="O36" s="6"/>
      <c r="P36" s="6"/>
      <c r="Q36" s="6"/>
    </row>
    <row r="37" spans="1:17" ht="15.9" customHeight="1">
      <c r="A37" s="30" t="s">
        <v>27</v>
      </c>
      <c r="B37" s="37"/>
      <c r="C37" s="37"/>
      <c r="D37" s="32"/>
      <c r="E37" s="33"/>
      <c r="F37" s="33"/>
      <c r="G37" s="43"/>
      <c r="H37" s="43"/>
      <c r="O37" s="6"/>
      <c r="P37" s="6"/>
      <c r="Q37" s="6"/>
    </row>
    <row r="38" spans="1:17" ht="15.9" customHeight="1">
      <c r="A38" s="28" t="s">
        <v>31</v>
      </c>
      <c r="B38" s="54">
        <v>364471</v>
      </c>
      <c r="C38" s="55">
        <v>339247</v>
      </c>
      <c r="D38" s="32">
        <v>305076</v>
      </c>
      <c r="E38" s="33">
        <f>C38/D38-1</f>
        <v>0.11200815534489772</v>
      </c>
      <c r="F38" s="33">
        <f>(C38/D38)^(1/10)-1</f>
        <v>1.0673310672164149E-2</v>
      </c>
      <c r="G38" s="43">
        <f t="shared" si="0"/>
        <v>7.4352905110435755E-2</v>
      </c>
      <c r="H38" s="43">
        <f t="shared" si="1"/>
        <v>1.444707089482411E-2</v>
      </c>
      <c r="L38" s="6"/>
      <c r="M38" s="6"/>
      <c r="N38" s="6"/>
      <c r="O38" s="6"/>
      <c r="P38" s="6"/>
      <c r="Q38" s="6"/>
    </row>
    <row r="39" spans="1:17" ht="15.9" customHeight="1">
      <c r="A39" s="25" t="s">
        <v>46</v>
      </c>
      <c r="B39" s="36"/>
      <c r="C39" s="36"/>
      <c r="D39" s="32"/>
      <c r="E39" s="33"/>
      <c r="F39" s="33"/>
      <c r="G39" s="43"/>
      <c r="H39" s="43"/>
      <c r="L39" s="6"/>
      <c r="M39" s="6"/>
      <c r="N39" s="6"/>
      <c r="O39" s="6"/>
      <c r="P39" s="6"/>
      <c r="Q39" s="6"/>
    </row>
    <row r="40" spans="1:17" ht="15.9" customHeight="1">
      <c r="A40" s="24" t="s">
        <v>32</v>
      </c>
      <c r="B40" s="55">
        <v>316740</v>
      </c>
      <c r="C40" s="55">
        <v>286973</v>
      </c>
      <c r="D40" s="32">
        <v>235865</v>
      </c>
      <c r="E40" s="33">
        <f>C40/D40-1</f>
        <v>0.21668327221079853</v>
      </c>
      <c r="F40" s="33">
        <f>(C40/D40)^(1/10)-1</f>
        <v>1.9806448301083135E-2</v>
      </c>
      <c r="G40" s="43">
        <f t="shared" si="0"/>
        <v>0.10372752837374945</v>
      </c>
      <c r="H40" s="43">
        <f t="shared" si="1"/>
        <v>1.9934717377551037E-2</v>
      </c>
      <c r="L40" s="6"/>
      <c r="M40" s="6"/>
      <c r="N40" s="6"/>
      <c r="O40" s="6"/>
      <c r="P40" s="6"/>
      <c r="Q40" s="6"/>
    </row>
    <row r="41" spans="1:17" ht="15.9" customHeight="1">
      <c r="A41" s="25" t="s">
        <v>33</v>
      </c>
      <c r="B41" s="36"/>
      <c r="C41" s="36"/>
      <c r="D41" s="32"/>
      <c r="E41" s="33"/>
      <c r="F41" s="33"/>
      <c r="G41" s="43"/>
      <c r="H41" s="43"/>
      <c r="L41" s="6"/>
      <c r="M41" s="6"/>
      <c r="N41" s="6"/>
      <c r="O41" s="6"/>
      <c r="P41" s="6"/>
      <c r="Q41" s="6"/>
    </row>
    <row r="42" spans="1:17" ht="15.9" customHeight="1">
      <c r="B42" s="56"/>
      <c r="C42" s="34"/>
      <c r="D42" s="34"/>
      <c r="G42" s="43"/>
      <c r="H42" s="43"/>
      <c r="L42" s="6"/>
      <c r="M42" s="6"/>
      <c r="N42" s="6"/>
      <c r="O42" s="6"/>
      <c r="P42" s="6"/>
      <c r="Q42" s="6"/>
    </row>
    <row r="43" spans="1:17" ht="15.9" customHeight="1">
      <c r="A43" s="24" t="s">
        <v>52</v>
      </c>
      <c r="B43" s="51">
        <v>223430</v>
      </c>
      <c r="C43" s="51">
        <v>200534</v>
      </c>
      <c r="D43" s="32">
        <v>193748</v>
      </c>
      <c r="E43" s="33">
        <f>C43/D43-1</f>
        <v>3.5024877676156585E-2</v>
      </c>
      <c r="F43" s="33">
        <f>(C43/D43)^(1/10)-1</f>
        <v>3.4484786510404764E-3</v>
      </c>
      <c r="G43" s="43">
        <f t="shared" ref="G43:G53" si="2">(B43-C43)/C43</f>
        <v>0.11417515234324355</v>
      </c>
      <c r="H43" s="43">
        <f t="shared" ref="H43:H53" si="3">(B43/C43)^(1/5)-1</f>
        <v>2.1858339883096933E-2</v>
      </c>
      <c r="L43" s="6"/>
      <c r="M43" s="6"/>
      <c r="N43" s="6"/>
      <c r="O43" s="6"/>
      <c r="P43" s="6"/>
      <c r="Q43" s="6"/>
    </row>
    <row r="44" spans="1:17" ht="15.9" customHeight="1">
      <c r="A44" s="25" t="s">
        <v>49</v>
      </c>
      <c r="B44" s="36"/>
      <c r="C44" s="36"/>
      <c r="D44" s="32"/>
      <c r="E44" s="33"/>
      <c r="F44" s="33"/>
      <c r="G44" s="43"/>
      <c r="H44" s="43"/>
      <c r="L44" s="6"/>
      <c r="M44" s="6"/>
      <c r="N44" s="6"/>
      <c r="O44" s="6"/>
      <c r="P44" s="6"/>
      <c r="Q44" s="6"/>
    </row>
    <row r="45" spans="1:17" ht="15.9" customHeight="1">
      <c r="A45" s="28" t="s">
        <v>34</v>
      </c>
      <c r="B45" s="51">
        <v>226826</v>
      </c>
      <c r="C45" s="51">
        <v>186847</v>
      </c>
      <c r="D45" s="32">
        <v>159978</v>
      </c>
      <c r="E45" s="33">
        <f>C45/D45-1</f>
        <v>0.1679543437222617</v>
      </c>
      <c r="F45" s="33">
        <f>(C45/D45)^(1/10)-1</f>
        <v>1.564652426749702E-2</v>
      </c>
      <c r="G45" s="43">
        <f t="shared" si="2"/>
        <v>0.21396650735628617</v>
      </c>
      <c r="H45" s="43">
        <f t="shared" si="3"/>
        <v>3.9540325483713223E-2</v>
      </c>
      <c r="M45" s="6"/>
      <c r="N45" s="6"/>
      <c r="O45" s="6"/>
      <c r="P45" s="6"/>
      <c r="Q45" s="6"/>
    </row>
    <row r="46" spans="1:17" ht="15.9" customHeight="1">
      <c r="A46" s="25" t="s">
        <v>35</v>
      </c>
      <c r="B46" s="36"/>
      <c r="C46" s="36"/>
      <c r="D46" s="32"/>
      <c r="E46" s="33"/>
      <c r="F46" s="33"/>
      <c r="G46" s="43"/>
      <c r="H46" s="43"/>
      <c r="M46" s="6"/>
      <c r="N46" s="6"/>
      <c r="O46" s="6"/>
      <c r="P46" s="6"/>
      <c r="Q46" s="6"/>
    </row>
    <row r="47" spans="1:17" s="6" customFormat="1" ht="15.9" customHeight="1">
      <c r="A47" s="24" t="s">
        <v>53</v>
      </c>
      <c r="B47" s="51">
        <v>173013</v>
      </c>
      <c r="C47" s="51">
        <v>159788</v>
      </c>
      <c r="D47" s="32">
        <v>138028</v>
      </c>
      <c r="E47" s="33">
        <f>C47/D47-1</f>
        <v>0.15764917263164002</v>
      </c>
      <c r="F47" s="33">
        <f>(C47/D47)^(1/10)-1</f>
        <v>1.4746814314036349E-2</v>
      </c>
      <c r="G47" s="43">
        <f t="shared" si="2"/>
        <v>8.2765914837159241E-2</v>
      </c>
      <c r="H47" s="43">
        <f t="shared" si="3"/>
        <v>1.6030897793158916E-2</v>
      </c>
      <c r="K47" s="1"/>
    </row>
    <row r="48" spans="1:17" s="6" customFormat="1" ht="15.9" customHeight="1">
      <c r="A48" s="25" t="s">
        <v>38</v>
      </c>
      <c r="B48" s="36"/>
      <c r="C48" s="36"/>
      <c r="D48" s="32"/>
      <c r="E48" s="33"/>
      <c r="F48" s="33"/>
      <c r="G48" s="43"/>
      <c r="H48" s="43"/>
      <c r="K48" s="1"/>
    </row>
    <row r="49" spans="1:17" s="6" customFormat="1" ht="15.9" customHeight="1">
      <c r="A49" s="28" t="s">
        <v>36</v>
      </c>
      <c r="B49" s="51">
        <v>166500</v>
      </c>
      <c r="C49" s="51">
        <v>153843</v>
      </c>
      <c r="D49" s="32">
        <v>141236</v>
      </c>
      <c r="E49" s="33">
        <f>C49/D49-1</f>
        <v>8.926194454671621E-2</v>
      </c>
      <c r="F49" s="33">
        <f>(C49/D49)^(1/10)-1</f>
        <v>8.5866911262224566E-3</v>
      </c>
      <c r="G49" s="43">
        <f t="shared" si="2"/>
        <v>8.227218657982488E-2</v>
      </c>
      <c r="H49" s="43">
        <f t="shared" si="3"/>
        <v>1.5938221309713008E-2</v>
      </c>
      <c r="K49" s="1"/>
    </row>
    <row r="50" spans="1:17" s="6" customFormat="1" ht="15.9" customHeight="1">
      <c r="A50" s="25" t="s">
        <v>37</v>
      </c>
      <c r="B50" s="36"/>
      <c r="C50" s="36"/>
      <c r="D50" s="32"/>
      <c r="E50" s="33"/>
      <c r="F50" s="33"/>
      <c r="G50" s="43"/>
      <c r="H50" s="43"/>
      <c r="K50" s="1"/>
      <c r="L50" s="1"/>
      <c r="M50" s="1"/>
      <c r="N50" s="1"/>
      <c r="O50" s="1"/>
      <c r="P50" s="1"/>
      <c r="Q50" s="1"/>
    </row>
    <row r="51" spans="1:17" s="6" customFormat="1" ht="15.9" customHeight="1">
      <c r="A51" s="28" t="s">
        <v>50</v>
      </c>
      <c r="B51" s="51">
        <v>162493</v>
      </c>
      <c r="C51" s="51">
        <v>129752</v>
      </c>
      <c r="D51" s="32">
        <v>93420</v>
      </c>
      <c r="E51" s="33">
        <f>C51/D51-1</f>
        <v>0.38891029758081785</v>
      </c>
      <c r="F51" s="33">
        <f>(C51/D51)^(1/10)-1</f>
        <v>3.3397531458566387E-2</v>
      </c>
      <c r="G51" s="43">
        <f t="shared" si="2"/>
        <v>0.25233522411985942</v>
      </c>
      <c r="H51" s="43">
        <f t="shared" si="3"/>
        <v>4.6029949400301362E-2</v>
      </c>
      <c r="K51" s="1"/>
      <c r="L51" s="1"/>
      <c r="M51" s="1"/>
      <c r="N51" s="1"/>
      <c r="O51" s="1"/>
      <c r="P51" s="1"/>
      <c r="Q51" s="1"/>
    </row>
    <row r="52" spans="1:17" s="6" customFormat="1" ht="15.9" customHeight="1">
      <c r="A52" s="25" t="s">
        <v>39</v>
      </c>
      <c r="B52" s="36"/>
      <c r="C52" s="36"/>
      <c r="D52" s="32"/>
      <c r="E52" s="33"/>
      <c r="F52" s="33"/>
      <c r="G52" s="43"/>
      <c r="H52" s="43"/>
      <c r="K52" s="1"/>
      <c r="L52" s="1"/>
      <c r="M52" s="1"/>
      <c r="N52" s="1"/>
      <c r="O52" s="1"/>
      <c r="P52" s="1"/>
      <c r="Q52" s="1"/>
    </row>
    <row r="53" spans="1:17" s="6" customFormat="1" ht="15.9" customHeight="1">
      <c r="A53" s="28" t="s">
        <v>40</v>
      </c>
      <c r="B53" s="51">
        <v>107976</v>
      </c>
      <c r="C53" s="51">
        <v>101235</v>
      </c>
      <c r="D53" s="32">
        <v>98786</v>
      </c>
      <c r="E53" s="33">
        <f>C53/D53-1</f>
        <v>2.4790962282104756E-2</v>
      </c>
      <c r="F53" s="33">
        <f>(C53/D53)^(1/10)-1</f>
        <v>2.4518661751324888E-3</v>
      </c>
      <c r="G53" s="43">
        <f t="shared" si="2"/>
        <v>6.6587642613720549E-2</v>
      </c>
      <c r="H53" s="43">
        <f t="shared" si="3"/>
        <v>1.2976358276265421E-2</v>
      </c>
      <c r="K53" s="1"/>
      <c r="L53" s="1"/>
      <c r="M53" s="1"/>
      <c r="N53" s="1"/>
      <c r="O53" s="1"/>
      <c r="P53" s="1"/>
      <c r="Q53" s="1"/>
    </row>
    <row r="54" spans="1:17" s="6" customFormat="1" ht="15.9" customHeight="1">
      <c r="A54" s="25" t="s">
        <v>41</v>
      </c>
      <c r="B54" s="26"/>
      <c r="C54" s="26"/>
      <c r="D54" s="22"/>
      <c r="E54" s="20"/>
      <c r="F54" s="40"/>
      <c r="G54" s="7"/>
      <c r="H54" s="8"/>
      <c r="K54" s="1"/>
      <c r="L54" s="1"/>
      <c r="M54" s="1"/>
      <c r="N54" s="1"/>
      <c r="O54" s="1"/>
      <c r="P54" s="1"/>
      <c r="Q54" s="1"/>
    </row>
    <row r="55" spans="1:17" s="6" customFormat="1" ht="15" customHeight="1">
      <c r="B55" s="9"/>
      <c r="C55" s="9"/>
      <c r="D55" s="9"/>
      <c r="E55" s="9"/>
      <c r="F55" s="5"/>
      <c r="G55" s="7"/>
      <c r="H55" s="8"/>
      <c r="K55" s="1"/>
      <c r="L55" s="1"/>
      <c r="M55" s="1"/>
      <c r="N55" s="1"/>
      <c r="O55" s="1"/>
      <c r="P55" s="1"/>
      <c r="Q55" s="1"/>
    </row>
    <row r="56" spans="1:17" s="6" customFormat="1" ht="15" customHeight="1">
      <c r="A56" s="61" t="s">
        <v>58</v>
      </c>
      <c r="B56" s="61"/>
      <c r="C56" s="61"/>
      <c r="D56" s="61"/>
      <c r="E56" s="61"/>
      <c r="F56" s="61"/>
      <c r="G56" s="61"/>
      <c r="H56" s="61"/>
      <c r="K56" s="1"/>
      <c r="L56" s="1"/>
      <c r="M56" s="1"/>
      <c r="N56" s="1"/>
      <c r="O56" s="1"/>
      <c r="P56" s="1"/>
      <c r="Q56" s="1"/>
    </row>
    <row r="57" spans="1:17" s="6" customFormat="1" ht="21.75" customHeight="1">
      <c r="A57" s="61"/>
      <c r="B57" s="61"/>
      <c r="C57" s="61"/>
      <c r="D57" s="61"/>
      <c r="E57" s="61"/>
      <c r="F57" s="61"/>
      <c r="G57" s="61"/>
      <c r="H57" s="61"/>
      <c r="K57" s="1"/>
      <c r="L57" s="1"/>
      <c r="M57" s="1"/>
      <c r="N57" s="1"/>
      <c r="O57" s="1"/>
      <c r="P57" s="1"/>
      <c r="Q57" s="1"/>
    </row>
    <row r="58" spans="1:17" s="6" customFormat="1" ht="15" customHeight="1">
      <c r="B58" s="11"/>
      <c r="C58" s="11"/>
      <c r="D58" s="11"/>
      <c r="E58" s="11"/>
      <c r="F58" s="5"/>
      <c r="G58" s="7"/>
      <c r="H58" s="8"/>
      <c r="K58" s="1"/>
      <c r="L58" s="1"/>
      <c r="M58" s="1"/>
      <c r="N58" s="1"/>
      <c r="O58" s="1"/>
      <c r="P58" s="1"/>
      <c r="Q58" s="1"/>
    </row>
    <row r="59" spans="1:17" s="6" customFormat="1" ht="15" customHeight="1">
      <c r="B59" s="9" t="s">
        <v>2</v>
      </c>
      <c r="C59" s="9"/>
      <c r="D59" s="9"/>
      <c r="E59" s="9"/>
      <c r="F59" s="5"/>
      <c r="G59" s="7"/>
      <c r="H59" s="8"/>
      <c r="K59" s="1"/>
      <c r="L59" s="1"/>
      <c r="M59" s="1"/>
      <c r="N59" s="1"/>
      <c r="O59" s="1"/>
      <c r="P59" s="1"/>
      <c r="Q59" s="1"/>
    </row>
    <row r="60" spans="1:17" ht="15" customHeight="1">
      <c r="A60" s="3"/>
      <c r="B60" s="11"/>
      <c r="C60" s="11"/>
      <c r="D60" s="11"/>
      <c r="E60" s="9"/>
      <c r="F60" s="5"/>
      <c r="K60" s="6"/>
    </row>
    <row r="61" spans="1:17" ht="15" customHeight="1">
      <c r="A61" s="3"/>
      <c r="B61" s="11"/>
      <c r="C61" s="11"/>
      <c r="D61" s="11"/>
      <c r="E61" s="11"/>
      <c r="F61" s="5"/>
      <c r="K61" s="6"/>
    </row>
    <row r="62" spans="1:17" ht="15" customHeight="1">
      <c r="F62" s="1"/>
      <c r="K62" s="6"/>
    </row>
    <row r="63" spans="1:17" ht="15" customHeight="1">
      <c r="E63" s="12"/>
      <c r="F63" s="12"/>
      <c r="G63" s="12"/>
      <c r="H63" s="12"/>
      <c r="I63" s="12"/>
      <c r="J63" s="12"/>
      <c r="K63" s="6"/>
    </row>
    <row r="64" spans="1:17" ht="15" customHeight="1">
      <c r="K64" s="6"/>
    </row>
    <row r="65" spans="1:11" ht="16.95" customHeight="1">
      <c r="F65" s="1"/>
      <c r="K65" s="6"/>
    </row>
    <row r="66" spans="1:11" ht="37.200000000000003" customHeight="1">
      <c r="F66" s="1"/>
      <c r="K66" s="6"/>
    </row>
    <row r="67" spans="1:11" ht="19.5" customHeight="1"/>
    <row r="68" spans="1:11" ht="15" customHeight="1">
      <c r="F68" s="1"/>
    </row>
    <row r="69" spans="1:11" ht="15" customHeight="1">
      <c r="F69" s="1"/>
      <c r="K69" s="6"/>
    </row>
    <row r="70" spans="1:11" ht="15" customHeight="1">
      <c r="F70" s="1"/>
      <c r="K70" s="6"/>
    </row>
    <row r="71" spans="1:11" ht="15" customHeight="1">
      <c r="K71" s="6"/>
    </row>
    <row r="74" spans="1:11" s="12" customFormat="1" ht="15" customHeight="1">
      <c r="A74" s="10"/>
      <c r="E74" s="1"/>
      <c r="F74" s="4"/>
      <c r="G74" s="1"/>
      <c r="H74" s="1"/>
      <c r="I74" s="1"/>
      <c r="J74" s="1"/>
      <c r="K74" s="1"/>
    </row>
    <row r="75" spans="1:11" ht="15" customHeight="1">
      <c r="F75" s="1"/>
    </row>
    <row r="81" spans="6:11" ht="15" customHeight="1">
      <c r="F81" s="1"/>
    </row>
    <row r="83" spans="6:11" ht="15" customHeight="1">
      <c r="F83" s="42"/>
    </row>
    <row r="86" spans="6:11" ht="15" customHeight="1">
      <c r="F86" s="1"/>
    </row>
    <row r="87" spans="6:11" ht="15" customHeight="1">
      <c r="F87" s="1"/>
    </row>
    <row r="88" spans="6:11" ht="15" customHeight="1">
      <c r="F88" s="1"/>
    </row>
    <row r="89" spans="6:11" ht="15" customHeight="1">
      <c r="F89" s="1"/>
    </row>
    <row r="90" spans="6:11" ht="15" customHeight="1">
      <c r="F90" s="1"/>
    </row>
    <row r="91" spans="6:11" ht="15" customHeight="1">
      <c r="F91" s="1"/>
    </row>
    <row r="92" spans="6:11" ht="15" customHeight="1">
      <c r="F92" s="1"/>
    </row>
    <row r="96" spans="6:11" ht="15" customHeight="1">
      <c r="K96" s="12"/>
    </row>
  </sheetData>
  <sortState ref="F64:F107">
    <sortCondition descending="1" ref="F63"/>
  </sortState>
  <mergeCells count="9">
    <mergeCell ref="G7:G8"/>
    <mergeCell ref="H7:H8"/>
    <mergeCell ref="A56:H57"/>
    <mergeCell ref="A6:H6"/>
    <mergeCell ref="B7:B8"/>
    <mergeCell ref="D7:D8"/>
    <mergeCell ref="E7:E8"/>
    <mergeCell ref="F7:F8"/>
    <mergeCell ref="C7:C8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&amp;LPage &amp;P of &amp;N&amp;CTallahassee-Leon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metro pop</vt:lpstr>
      <vt:lpstr>'metro pop'!Print_Area</vt:lpstr>
      <vt:lpstr>'metro pop'!Print_Titles</vt:lpstr>
      <vt:lpstr>'metro pop'!TABLE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2026-01-12T20:25:30Z</cp:lastPrinted>
  <dcterms:created xsi:type="dcterms:W3CDTF">2004-11-07T01:11:49Z</dcterms:created>
  <dcterms:modified xsi:type="dcterms:W3CDTF">2026-01-12T21:10:11Z</dcterms:modified>
</cp:coreProperties>
</file>